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cion03\Desktop\Descargas\"/>
    </mc:Choice>
  </mc:AlternateContent>
  <xr:revisionPtr revIDLastSave="0" documentId="13_ncr:1_{32F40017-DFB0-49F6-874A-BB2E1B3E167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GALIAS" sheetId="14" r:id="rId1"/>
    <sheet name="Hoja2" sheetId="16" r:id="rId2"/>
  </sheets>
  <calcPr calcId="191029"/>
</workbook>
</file>

<file path=xl/calcChain.xml><?xml version="1.0" encoding="utf-8"?>
<calcChain xmlns="http://schemas.openxmlformats.org/spreadsheetml/2006/main">
  <c r="H22" i="16" l="1"/>
  <c r="G22" i="16"/>
  <c r="F22" i="16"/>
  <c r="E22" i="16"/>
  <c r="D22" i="16"/>
  <c r="D21" i="16"/>
  <c r="H20" i="16"/>
  <c r="H14" i="16"/>
  <c r="F16" i="14" l="1"/>
  <c r="N15" i="14" l="1"/>
  <c r="N14" i="14" l="1"/>
  <c r="N13" i="14" l="1"/>
  <c r="N12" i="14" l="1"/>
  <c r="N11" i="14" l="1"/>
  <c r="N10" i="14" l="1"/>
  <c r="M32" i="14" l="1"/>
  <c r="M31" i="14"/>
  <c r="M30" i="14"/>
  <c r="M29" i="14"/>
  <c r="M28" i="14"/>
  <c r="M27" i="14"/>
  <c r="M16" i="14"/>
  <c r="L16" i="14"/>
  <c r="K16" i="14"/>
  <c r="J16" i="14"/>
  <c r="I16" i="14"/>
  <c r="H16" i="14"/>
  <c r="G16" i="14"/>
  <c r="E16" i="14"/>
  <c r="D16" i="14"/>
  <c r="N9" i="14"/>
  <c r="M26" i="14" s="1"/>
  <c r="N8" i="14"/>
  <c r="M25" i="14" s="1"/>
  <c r="N7" i="14"/>
  <c r="M24" i="14" s="1"/>
  <c r="N6" i="14"/>
  <c r="M23" i="14" s="1"/>
  <c r="N5" i="14"/>
  <c r="M22" i="14" s="1"/>
  <c r="N4" i="14"/>
  <c r="N16" i="14" l="1"/>
  <c r="M33" i="14" s="1"/>
  <c r="N24" i="14" s="1"/>
  <c r="M21" i="14"/>
  <c r="N26" i="14" l="1"/>
  <c r="N29" i="14"/>
  <c r="N30" i="14"/>
  <c r="N32" i="14"/>
  <c r="N21" i="14"/>
  <c r="N23" i="14"/>
  <c r="N22" i="14"/>
  <c r="N27" i="14"/>
  <c r="N25" i="14"/>
  <c r="N31" i="14"/>
  <c r="N28" i="14"/>
  <c r="N33" i="14" l="1"/>
</calcChain>
</file>

<file path=xl/sharedStrings.xml><?xml version="1.0" encoding="utf-8"?>
<sst xmlns="http://schemas.openxmlformats.org/spreadsheetml/2006/main" count="71" uniqueCount="58">
  <si>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</si>
  <si>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</si>
  <si>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</si>
  <si>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</si>
  <si>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</si>
  <si>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</si>
  <si>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</si>
  <si>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</si>
  <si>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</si>
  <si>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</si>
  <si>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</si>
  <si>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</si>
  <si>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</si>
  <si>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MARZO </t>
  </si>
  <si>
    <t>TOTAL</t>
  </si>
  <si>
    <t>MES</t>
  </si>
  <si>
    <t>Multa Extenporaneo</t>
  </si>
  <si>
    <t>Multa Incompleto</t>
  </si>
  <si>
    <t>Multa Omision</t>
  </si>
  <si>
    <t>Multa Otros</t>
  </si>
  <si>
    <t>Multa Ilegal</t>
  </si>
  <si>
    <t>Regalias al Estado</t>
  </si>
  <si>
    <t>Intereses al Estado</t>
  </si>
  <si>
    <t>Canon Otorgamiento</t>
  </si>
  <si>
    <t>TOTAL MENSUAL 2018 QUETZALES</t>
  </si>
  <si>
    <t>TOTAL RECAUDADO EN  QUETZALES</t>
  </si>
  <si>
    <t xml:space="preserve">DICIEMBRE </t>
  </si>
  <si>
    <t xml:space="preserve">        TOTAL                    </t>
  </si>
  <si>
    <t>Canon Superficie</t>
  </si>
  <si>
    <t>REGALIAS AL ESTADO Y OTROS INGRESOS  MENSUALES  AÑO   2021</t>
  </si>
  <si>
    <t xml:space="preserve">Solictud Credencial de exportacion </t>
  </si>
  <si>
    <t>INGRESOS PERCIBIDOS AL ESTADO POR LA PRODUCCIÓN NACIONAL PETROLERA DEL MES DE MARZO DE 2021</t>
  </si>
  <si>
    <t>Compañía Operadora</t>
  </si>
  <si>
    <t>FONPETROL/ FONDO COMUN</t>
  </si>
  <si>
    <t xml:space="preserve">FONDOS PRIVATIVOS </t>
  </si>
  <si>
    <t>Total
(US$)</t>
  </si>
  <si>
    <t>Número de Contrato</t>
  </si>
  <si>
    <t>Regalías
(US$)</t>
  </si>
  <si>
    <t>Participación Estatal en la Producción
(US$)</t>
  </si>
  <si>
    <t xml:space="preserve">Tasa Administrativa (US$) </t>
  </si>
  <si>
    <t>Cargos Anuales (US$)</t>
  </si>
  <si>
    <t xml:space="preserve"> Perenco Guatemala Limited</t>
  </si>
  <si>
    <t>2-85</t>
  </si>
  <si>
    <t>63-A2 No. 065318</t>
  </si>
  <si>
    <t>63-A2 No. 065372</t>
  </si>
  <si>
    <t>NA</t>
  </si>
  <si>
    <t>Empresa Petrolera                             del Itsmo S.A.</t>
  </si>
  <si>
    <t>2-2009</t>
  </si>
  <si>
    <t xml:space="preserve"> Latin American Resources LTD</t>
  </si>
  <si>
    <t>1-2005</t>
  </si>
  <si>
    <t>City Peten S. de R.L.</t>
  </si>
  <si>
    <t>1-2006</t>
  </si>
  <si>
    <t>63-A2 No. 065323, 065324, 065325</t>
  </si>
  <si>
    <t>63-A2 No. 065392</t>
  </si>
  <si>
    <t>63-A2 No. 065393</t>
  </si>
  <si>
    <r>
      <t xml:space="preserve">NA/ </t>
    </r>
    <r>
      <rPr>
        <sz val="12"/>
        <color theme="3"/>
        <rFont val="Titillium"/>
        <family val="3"/>
      </rPr>
      <t>No aplica</t>
    </r>
  </si>
  <si>
    <t>* Ingresos corresponden a la liquidación provisional de regalía y participación estatal del mes de enero de 2021.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</si>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</sst>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&quot;Q&quot;#,##0.00"/>
    <numFmt numFmtId="168" formatCode="_-&quot;$&quot;* #,##0.00_-;\-&quot;$&quot;* #,##0.00_-;_-&quot;$&quot;* &quot;-&quot;??_-;_-@_-"/>
    <numFmt numFmtId="169" formatCode="_-[$€]* #,##0.00_-;\-[$€]* #,##0.00_-;_-[$€]* &quot;-&quot;??_-;_-@_-"/>
    <numFmt numFmtId="170" formatCode="_([$€-2]* #,##0.00_);_([$€-2]* \(#,##0.00\);_([$€-2]* &quot;-&quot;??_)"/>
    <numFmt numFmtId="175" formatCode="[$$-340A]\ #,##0.00"/>
    <numFmt numFmtId="176" formatCode="[$$-300A]\ 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onsolas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2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BF3DB"/>
      <name val="Calibri"/>
      <family val="2"/>
      <scheme val="minor"/>
    </font>
    <font>
      <b/>
      <sz val="16"/>
      <color theme="0"/>
      <name val="Titillium"/>
      <family val="3"/>
    </font>
    <font>
      <sz val="11"/>
      <color theme="1"/>
      <name val="Montserrat"/>
    </font>
    <font>
      <b/>
      <sz val="20"/>
      <color rgb="FF663300"/>
      <name val="Titillium"/>
      <family val="3"/>
    </font>
    <font>
      <sz val="11"/>
      <color theme="1"/>
      <name val="Titillium"/>
      <family val="3"/>
    </font>
    <font>
      <b/>
      <sz val="12"/>
      <color theme="3"/>
      <name val="Titillium"/>
      <family val="3"/>
    </font>
    <font>
      <sz val="12"/>
      <name val="Titillium"/>
      <family val="3"/>
    </font>
    <font>
      <sz val="10"/>
      <name val="Titillium"/>
      <family val="3"/>
    </font>
    <font>
      <b/>
      <i/>
      <sz val="10"/>
      <name val="Titillium"/>
      <family val="3"/>
    </font>
    <font>
      <b/>
      <i/>
      <sz val="11"/>
      <color rgb="FF0350EB"/>
      <name val="Titillium"/>
      <family val="3"/>
    </font>
    <font>
      <b/>
      <i/>
      <sz val="12"/>
      <color theme="3"/>
      <name val="Titillium"/>
      <family val="3"/>
    </font>
    <font>
      <sz val="12"/>
      <color theme="3"/>
      <name val="Titillium"/>
      <family val="3"/>
    </font>
    <font>
      <sz val="11"/>
      <color theme="3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AF6D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EFC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165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6" fillId="2" borderId="0" xfId="0" applyFont="1" applyFill="1"/>
    <xf numFmtId="4" fontId="0" fillId="0" borderId="0" xfId="0" applyNumberFormat="1" applyAlignment="1">
      <alignment horizontal="center"/>
    </xf>
    <xf numFmtId="0" fontId="7" fillId="3" borderId="1" xfId="18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4" borderId="1" xfId="17" applyFont="1" applyFill="1" applyBorder="1" applyAlignment="1">
      <alignment wrapText="1"/>
    </xf>
    <xf numFmtId="39" fontId="0" fillId="4" borderId="1" xfId="0" applyNumberForma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center" readingOrder="1"/>
    </xf>
    <xf numFmtId="4" fontId="11" fillId="0" borderId="0" xfId="15" applyNumberFormat="1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167" fontId="0" fillId="0" borderId="0" xfId="0" applyNumberFormat="1" applyBorder="1" applyAlignment="1"/>
    <xf numFmtId="9" fontId="0" fillId="0" borderId="0" xfId="0" applyNumberFormat="1"/>
    <xf numFmtId="9" fontId="13" fillId="0" borderId="0" xfId="0" applyNumberFormat="1" applyFont="1"/>
    <xf numFmtId="0" fontId="18" fillId="2" borderId="0" xfId="0" applyFont="1" applyFill="1"/>
    <xf numFmtId="0" fontId="12" fillId="6" borderId="1" xfId="0" applyFont="1" applyFill="1" applyBorder="1" applyAlignment="1">
      <alignment horizontal="center" vertical="center"/>
    </xf>
    <xf numFmtId="0" fontId="15" fillId="6" borderId="2" xfId="17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wrapText="1"/>
    </xf>
    <xf numFmtId="2" fontId="10" fillId="6" borderId="1" xfId="0" applyNumberFormat="1" applyFont="1" applyFill="1" applyBorder="1" applyAlignment="1">
      <alignment wrapText="1"/>
    </xf>
    <xf numFmtId="165" fontId="10" fillId="6" borderId="1" xfId="1" applyFont="1" applyFill="1" applyBorder="1" applyAlignment="1">
      <alignment wrapText="1"/>
    </xf>
    <xf numFmtId="4" fontId="16" fillId="6" borderId="2" xfId="18" applyNumberFormat="1" applyFont="1" applyFill="1" applyBorder="1" applyAlignment="1">
      <alignment wrapText="1"/>
    </xf>
    <xf numFmtId="165" fontId="10" fillId="6" borderId="1" xfId="0" applyNumberFormat="1" applyFont="1" applyFill="1" applyBorder="1" applyAlignment="1">
      <alignment wrapText="1"/>
    </xf>
    <xf numFmtId="4" fontId="10" fillId="6" borderId="1" xfId="0" applyNumberFormat="1" applyFont="1" applyFill="1" applyBorder="1" applyAlignment="1"/>
    <xf numFmtId="165" fontId="10" fillId="6" borderId="1" xfId="1" applyNumberFormat="1" applyFont="1" applyFill="1" applyBorder="1" applyAlignment="1">
      <alignment wrapText="1"/>
    </xf>
    <xf numFmtId="165" fontId="10" fillId="6" borderId="0" xfId="1" applyFont="1" applyFill="1"/>
    <xf numFmtId="17" fontId="15" fillId="6" borderId="2" xfId="17" applyNumberFormat="1" applyFont="1" applyFill="1" applyBorder="1" applyAlignment="1">
      <alignment horizontal="center" vertical="center" wrapText="1"/>
    </xf>
    <xf numFmtId="165" fontId="10" fillId="6" borderId="1" xfId="1" applyNumberFormat="1" applyFont="1" applyFill="1" applyBorder="1" applyAlignment="1">
      <alignment vertical="center" wrapText="1"/>
    </xf>
    <xf numFmtId="165" fontId="10" fillId="6" borderId="1" xfId="1" applyFont="1" applyFill="1" applyBorder="1" applyAlignment="1">
      <alignment vertical="center" wrapText="1"/>
    </xf>
    <xf numFmtId="165" fontId="17" fillId="6" borderId="1" xfId="1" applyFont="1" applyFill="1" applyBorder="1" applyAlignment="1">
      <alignment wrapText="1"/>
    </xf>
    <xf numFmtId="4" fontId="10" fillId="6" borderId="1" xfId="0" applyNumberFormat="1" applyFont="1" applyFill="1" applyBorder="1" applyAlignment="1" applyProtection="1">
      <alignment vertical="center" wrapText="1"/>
    </xf>
    <xf numFmtId="4" fontId="10" fillId="6" borderId="1" xfId="0" applyNumberFormat="1" applyFont="1" applyFill="1" applyBorder="1"/>
    <xf numFmtId="165" fontId="10" fillId="6" borderId="1" xfId="1" applyFont="1" applyFill="1" applyBorder="1" applyAlignment="1">
      <alignment horizontal="center" vertical="center" wrapText="1"/>
    </xf>
    <xf numFmtId="165" fontId="10" fillId="6" borderId="1" xfId="1" applyFont="1" applyFill="1" applyBorder="1"/>
    <xf numFmtId="4" fontId="10" fillId="6" borderId="1" xfId="0" applyNumberFormat="1" applyFont="1" applyFill="1" applyBorder="1" applyAlignment="1">
      <alignment horizontal="right"/>
    </xf>
    <xf numFmtId="14" fontId="15" fillId="6" borderId="2" xfId="18" applyNumberFormat="1" applyFont="1" applyFill="1" applyBorder="1" applyAlignment="1">
      <alignment horizontal="center" vertical="center" wrapText="1"/>
    </xf>
    <xf numFmtId="165" fontId="17" fillId="6" borderId="2" xfId="1" applyFont="1" applyFill="1" applyBorder="1" applyAlignment="1">
      <alignment wrapText="1"/>
    </xf>
    <xf numFmtId="4" fontId="17" fillId="6" borderId="1" xfId="0" applyNumberFormat="1" applyFont="1" applyFill="1" applyBorder="1" applyAlignment="1">
      <alignment horizontal="right" wrapText="1"/>
    </xf>
    <xf numFmtId="165" fontId="10" fillId="6" borderId="4" xfId="1" applyFont="1" applyFill="1" applyBorder="1" applyAlignment="1">
      <alignment horizontal="center" wrapText="1"/>
    </xf>
    <xf numFmtId="165" fontId="10" fillId="6" borderId="1" xfId="1" applyFont="1" applyFill="1" applyBorder="1" applyAlignment="1">
      <alignment horizontal="right"/>
    </xf>
    <xf numFmtId="4" fontId="17" fillId="6" borderId="1" xfId="0" applyNumberFormat="1" applyFont="1" applyFill="1" applyBorder="1" applyAlignment="1">
      <alignment wrapText="1"/>
    </xf>
    <xf numFmtId="14" fontId="12" fillId="6" borderId="2" xfId="18" applyNumberFormat="1" applyFont="1" applyFill="1" applyBorder="1" applyAlignment="1">
      <alignment horizontal="center" vertical="center" wrapText="1"/>
    </xf>
    <xf numFmtId="0" fontId="14" fillId="5" borderId="1" xfId="18" applyFont="1" applyFill="1" applyBorder="1" applyAlignment="1">
      <alignment horizontal="center" wrapText="1"/>
    </xf>
    <xf numFmtId="4" fontId="14" fillId="5" borderId="4" xfId="18" applyNumberFormat="1" applyFont="1" applyFill="1" applyBorder="1" applyAlignment="1">
      <alignment horizontal="center" wrapText="1"/>
    </xf>
    <xf numFmtId="0" fontId="14" fillId="5" borderId="4" xfId="18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/>
    </xf>
    <xf numFmtId="165" fontId="0" fillId="0" borderId="0" xfId="1" applyFont="1" applyFill="1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19" applyFont="1"/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175" fontId="30" fillId="0" borderId="0" xfId="20" applyNumberFormat="1" applyFont="1" applyFill="1" applyBorder="1" applyAlignment="1">
      <alignment horizontal="left" vertical="center" wrapText="1"/>
    </xf>
    <xf numFmtId="0" fontId="21" fillId="0" borderId="0" xfId="0" applyFont="1"/>
    <xf numFmtId="0" fontId="22" fillId="8" borderId="0" xfId="20" applyFont="1" applyFill="1" applyAlignment="1">
      <alignment horizontal="center" vertical="center" wrapText="1"/>
    </xf>
    <xf numFmtId="0" fontId="23" fillId="0" borderId="0" xfId="0" applyFont="1"/>
    <xf numFmtId="0" fontId="24" fillId="10" borderId="1" xfId="20" applyFont="1" applyFill="1" applyBorder="1" applyAlignment="1">
      <alignment horizontal="center" vertical="center" wrapText="1"/>
    </xf>
    <xf numFmtId="17" fontId="26" fillId="0" borderId="1" xfId="20" quotePrefix="1" applyNumberFormat="1" applyFont="1" applyFill="1" applyBorder="1" applyAlignment="1">
      <alignment horizontal="center" vertical="center" wrapText="1"/>
    </xf>
    <xf numFmtId="176" fontId="25" fillId="0" borderId="1" xfId="20" quotePrefix="1" applyNumberFormat="1" applyFont="1" applyFill="1" applyBorder="1" applyAlignment="1">
      <alignment horizontal="center" vertical="center" wrapText="1"/>
    </xf>
    <xf numFmtId="175" fontId="27" fillId="0" borderId="4" xfId="20" applyNumberFormat="1" applyFont="1" applyFill="1" applyBorder="1" applyAlignment="1">
      <alignment horizontal="center" vertical="center" wrapText="1"/>
    </xf>
    <xf numFmtId="175" fontId="27" fillId="0" borderId="9" xfId="20" applyNumberFormat="1" applyFont="1" applyFill="1" applyBorder="1" applyAlignment="1">
      <alignment horizontal="center" vertical="center" wrapText="1"/>
    </xf>
    <xf numFmtId="176" fontId="24" fillId="9" borderId="1" xfId="20" quotePrefix="1" applyNumberFormat="1" applyFont="1" applyFill="1" applyBorder="1" applyAlignment="1">
      <alignment horizontal="center" vertical="center" wrapText="1"/>
    </xf>
    <xf numFmtId="175" fontId="28" fillId="0" borderId="0" xfId="20" applyNumberFormat="1" applyFont="1" applyFill="1" applyBorder="1" applyAlignment="1">
      <alignment horizontal="left" vertical="center" wrapText="1"/>
    </xf>
    <xf numFmtId="175" fontId="31" fillId="0" borderId="0" xfId="20" applyNumberFormat="1" applyFont="1" applyFill="1" applyBorder="1" applyAlignment="1">
      <alignment horizontal="left" vertical="center" wrapText="1"/>
    </xf>
    <xf numFmtId="0" fontId="25" fillId="0" borderId="1" xfId="20" applyFont="1" applyFill="1" applyBorder="1" applyAlignment="1">
      <alignment horizontal="center" vertical="center" wrapText="1"/>
    </xf>
    <xf numFmtId="17" fontId="25" fillId="0" borderId="1" xfId="20" quotePrefix="1" applyNumberFormat="1" applyFont="1" applyFill="1" applyBorder="1" applyAlignment="1">
      <alignment horizontal="center" vertical="center" wrapText="1"/>
    </xf>
    <xf numFmtId="175" fontId="27" fillId="0" borderId="4" xfId="20" applyNumberFormat="1" applyFont="1" applyFill="1" applyBorder="1" applyAlignment="1">
      <alignment horizontal="center" vertical="center" wrapText="1"/>
    </xf>
    <xf numFmtId="175" fontId="27" fillId="0" borderId="9" xfId="20" applyNumberFormat="1" applyFont="1" applyFill="1" applyBorder="1" applyAlignment="1">
      <alignment horizontal="center" vertical="center" wrapText="1"/>
    </xf>
    <xf numFmtId="175" fontId="25" fillId="0" borderId="1" xfId="20" quotePrefix="1" applyNumberFormat="1" applyFont="1" applyFill="1" applyBorder="1" applyAlignment="1">
      <alignment horizontal="center" vertical="center" wrapText="1"/>
    </xf>
    <xf numFmtId="17" fontId="24" fillId="9" borderId="1" xfId="20" applyNumberFormat="1" applyFont="1" applyFill="1" applyBorder="1" applyAlignment="1">
      <alignment horizontal="center" vertical="center" wrapText="1"/>
    </xf>
    <xf numFmtId="175" fontId="28" fillId="0" borderId="0" xfId="20" applyNumberFormat="1" applyFont="1" applyFill="1" applyBorder="1" applyAlignment="1">
      <alignment horizontal="left" vertical="center" wrapText="1"/>
    </xf>
    <xf numFmtId="0" fontId="25" fillId="0" borderId="4" xfId="20" applyFont="1" applyFill="1" applyBorder="1" applyAlignment="1">
      <alignment horizontal="center" vertical="center" wrapText="1"/>
    </xf>
    <xf numFmtId="0" fontId="25" fillId="0" borderId="9" xfId="20" applyFont="1" applyFill="1" applyBorder="1" applyAlignment="1">
      <alignment horizontal="center" vertical="center" wrapText="1"/>
    </xf>
    <xf numFmtId="17" fontId="25" fillId="0" borderId="4" xfId="20" quotePrefix="1" applyNumberFormat="1" applyFont="1" applyFill="1" applyBorder="1" applyAlignment="1">
      <alignment horizontal="center" vertical="center" wrapText="1"/>
    </xf>
    <xf numFmtId="17" fontId="25" fillId="0" borderId="9" xfId="20" quotePrefix="1" applyNumberFormat="1" applyFont="1" applyFill="1" applyBorder="1" applyAlignment="1">
      <alignment horizontal="center" vertical="center" wrapText="1"/>
    </xf>
    <xf numFmtId="175" fontId="25" fillId="0" borderId="4" xfId="20" quotePrefix="1" applyNumberFormat="1" applyFont="1" applyFill="1" applyBorder="1" applyAlignment="1">
      <alignment horizontal="center" vertical="center" wrapText="1"/>
    </xf>
    <xf numFmtId="175" fontId="25" fillId="0" borderId="9" xfId="20" quotePrefix="1" applyNumberFormat="1" applyFont="1" applyFill="1" applyBorder="1" applyAlignment="1">
      <alignment horizontal="center" vertical="center" wrapText="1"/>
    </xf>
    <xf numFmtId="175" fontId="29" fillId="0" borderId="0" xfId="20" applyNumberFormat="1" applyFont="1" applyFill="1" applyBorder="1" applyAlignment="1">
      <alignment horizontal="left" vertical="center" wrapText="1"/>
    </xf>
    <xf numFmtId="0" fontId="20" fillId="7" borderId="2" xfId="20" applyFont="1" applyFill="1" applyBorder="1" applyAlignment="1">
      <alignment horizontal="center" vertical="center" wrapText="1"/>
    </xf>
    <xf numFmtId="0" fontId="20" fillId="7" borderId="5" xfId="20" applyFont="1" applyFill="1" applyBorder="1" applyAlignment="1">
      <alignment horizontal="center" vertical="center" wrapText="1"/>
    </xf>
    <xf numFmtId="0" fontId="20" fillId="7" borderId="3" xfId="20" applyFont="1" applyFill="1" applyBorder="1" applyAlignment="1">
      <alignment horizontal="center" vertical="center" wrapText="1"/>
    </xf>
    <xf numFmtId="0" fontId="24" fillId="9" borderId="1" xfId="20" applyFont="1" applyFill="1" applyBorder="1" applyAlignment="1">
      <alignment horizontal="center" vertical="center" wrapText="1"/>
    </xf>
    <xf numFmtId="0" fontId="24" fillId="9" borderId="2" xfId="20" applyFont="1" applyFill="1" applyBorder="1" applyAlignment="1">
      <alignment horizontal="center" vertical="center" wrapText="1"/>
    </xf>
    <xf numFmtId="0" fontId="24" fillId="9" borderId="5" xfId="20" applyFont="1" applyFill="1" applyBorder="1" applyAlignment="1">
      <alignment horizontal="center" vertical="center" wrapText="1"/>
    </xf>
    <xf numFmtId="0" fontId="24" fillId="9" borderId="3" xfId="20" applyFont="1" applyFill="1" applyBorder="1" applyAlignment="1">
      <alignment horizontal="center" vertical="center" wrapText="1"/>
    </xf>
    <xf numFmtId="0" fontId="25" fillId="0" borderId="6" xfId="20" applyFont="1" applyFill="1" applyBorder="1" applyAlignment="1">
      <alignment horizontal="center" vertical="center" wrapText="1"/>
    </xf>
    <xf numFmtId="17" fontId="25" fillId="0" borderId="6" xfId="20" quotePrefix="1" applyNumberFormat="1" applyFont="1" applyFill="1" applyBorder="1" applyAlignment="1">
      <alignment horizontal="center" vertical="center" wrapText="1"/>
    </xf>
    <xf numFmtId="175" fontId="27" fillId="0" borderId="7" xfId="20" applyNumberFormat="1" applyFont="1" applyFill="1" applyBorder="1" applyAlignment="1">
      <alignment horizontal="center" vertical="center" wrapText="1"/>
    </xf>
    <xf numFmtId="175" fontId="27" fillId="0" borderId="8" xfId="20" applyNumberFormat="1" applyFont="1" applyFill="1" applyBorder="1" applyAlignment="1">
      <alignment horizontal="center" vertical="center" wrapText="1"/>
    </xf>
    <xf numFmtId="175" fontId="27" fillId="0" borderId="10" xfId="20" applyNumberFormat="1" applyFont="1" applyFill="1" applyBorder="1" applyAlignment="1">
      <alignment horizontal="center" vertical="center" wrapText="1"/>
    </xf>
    <xf numFmtId="175" fontId="27" fillId="0" borderId="11" xfId="20" applyNumberFormat="1" applyFont="1" applyFill="1" applyBorder="1" applyAlignment="1">
      <alignment horizontal="center" vertical="center" wrapText="1"/>
    </xf>
    <xf numFmtId="175" fontId="25" fillId="0" borderId="6" xfId="20" quotePrefix="1" applyNumberFormat="1" applyFont="1" applyFill="1" applyBorder="1" applyAlignment="1">
      <alignment horizontal="center" vertical="center" wrapText="1"/>
    </xf>
  </cellXfs>
  <cellStyles count="21">
    <cellStyle name="Euro" xfId="5" xr:uid="{00000000-0005-0000-0000-000001000000}"/>
    <cellStyle name="Euro 2" xfId="6" xr:uid="{00000000-0005-0000-0000-000002000000}"/>
    <cellStyle name="Euro 3" xfId="14" xr:uid="{00000000-0005-0000-0000-000003000000}"/>
    <cellStyle name="Millares" xfId="1" builtinId="3"/>
    <cellStyle name="Millares 2" xfId="7" xr:uid="{00000000-0005-0000-0000-000005000000}"/>
    <cellStyle name="Millares 2 2" xfId="12" xr:uid="{00000000-0005-0000-0000-000006000000}"/>
    <cellStyle name="Millares 3" xfId="13" xr:uid="{00000000-0005-0000-0000-000007000000}"/>
    <cellStyle name="Millares 4" xfId="15" xr:uid="{00000000-0005-0000-0000-000008000000}"/>
    <cellStyle name="Moneda" xfId="19" builtinId="4"/>
    <cellStyle name="Moneda 2" xfId="2" xr:uid="{00000000-0005-0000-0000-00000A000000}"/>
    <cellStyle name="Moneda 2 2" xfId="4" xr:uid="{00000000-0005-0000-0000-00000B000000}"/>
    <cellStyle name="Moneda 3" xfId="8" xr:uid="{00000000-0005-0000-0000-00000C000000}"/>
    <cellStyle name="Normal" xfId="0" builtinId="0"/>
    <cellStyle name="Normal 10" xfId="16" xr:uid="{00000000-0005-0000-0000-00000E000000}"/>
    <cellStyle name="Normal 2" xfId="3" xr:uid="{00000000-0005-0000-0000-00000F000000}"/>
    <cellStyle name="Normal 2 2" xfId="11" xr:uid="{00000000-0005-0000-0000-000010000000}"/>
    <cellStyle name="Normal 2 2 2" xfId="20" xr:uid="{00000000-0005-0000-0000-000001000000}"/>
    <cellStyle name="Normal 3" xfId="9" xr:uid="{00000000-0005-0000-0000-000011000000}"/>
    <cellStyle name="Normal 4" xfId="10" xr:uid="{00000000-0005-0000-0000-000012000000}"/>
    <cellStyle name="Normal_2016" xfId="17" xr:uid="{00000000-0005-0000-0000-000013000000}"/>
    <cellStyle name="Normal_Hoja1" xfId="18" xr:uid="{00000000-0005-0000-0000-000014000000}"/>
  </cellStyles>
  <dxfs count="0"/>
  <tableStyles count="0" defaultTableStyle="TableStyleMedium2" defaultPivotStyle="PivotStyleLight16"/>
  <colors>
    <mruColors>
      <color rgb="FFFFCC00"/>
      <color rgb="FFF1D483"/>
      <color rgb="FFFDFBE3"/>
      <color rgb="FFFEF5DA"/>
      <color rgb="FFFEFCF8"/>
      <color rgb="FFFBF3DB"/>
      <color rgb="FFFAF6DC"/>
      <color rgb="FFFFCC99"/>
      <color rgb="FF3027E7"/>
      <color rgb="FFA11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REGALIAS AL ESTADO Y OTROS INGRESOS  MENSUALES   AÑO 2021</a:t>
            </a:r>
          </a:p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(Millones de Quetzales)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backWall>
    <c:plotArea>
      <c:layout>
        <c:manualLayout>
          <c:layoutTarget val="inner"/>
          <c:xMode val="edge"/>
          <c:yMode val="edge"/>
          <c:x val="8.919263931775992E-2"/>
          <c:y val="0.14677379592049147"/>
          <c:w val="0.89912574254095967"/>
          <c:h val="0.350280519459656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REGALIAS!$D$3:$N$3</c:f>
              <c:strCache>
                <c:ptCount val="11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 QUETZALES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9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CA-413D-92EB-50901310F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(REGALIAS!$D$3:$N$3,REGALIAS!$D$16:$N$16)</c:f>
              <c:strCache>
                <c:ptCount val="22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 QUETZALES</c:v>
                </c:pt>
                <c:pt idx="11">
                  <c:v>1,300.00</c:v>
                </c:pt>
                <c:pt idx="12">
                  <c:v>7,284,402.76</c:v>
                </c:pt>
                <c:pt idx="13">
                  <c:v>5,000.00</c:v>
                </c:pt>
                <c:pt idx="14">
                  <c:v>4,200.00</c:v>
                </c:pt>
                <c:pt idx="15">
                  <c:v>1,800.00</c:v>
                </c:pt>
                <c:pt idx="16">
                  <c:v>58,360.93</c:v>
                </c:pt>
                <c:pt idx="17">
                  <c:v>20,000.00</c:v>
                </c:pt>
                <c:pt idx="18">
                  <c:v>80,000.00</c:v>
                </c:pt>
                <c:pt idx="19">
                  <c:v>5,335,175.10</c:v>
                </c:pt>
                <c:pt idx="20">
                  <c:v>87,473.53</c:v>
                </c:pt>
                <c:pt idx="21">
                  <c:v>12,877,712.32</c:v>
                </c:pt>
              </c:strCache>
            </c:strRef>
          </c:cat>
          <c:val>
            <c:numRef>
              <c:f>REGALIAS!$D$16:$N$16</c:f>
              <c:numCache>
                <c:formatCode>#,##0.00</c:formatCode>
                <c:ptCount val="11"/>
                <c:pt idx="0">
                  <c:v>1300</c:v>
                </c:pt>
                <c:pt idx="1">
                  <c:v>7284402.7600000007</c:v>
                </c:pt>
                <c:pt idx="2">
                  <c:v>5000</c:v>
                </c:pt>
                <c:pt idx="3">
                  <c:v>4200</c:v>
                </c:pt>
                <c:pt idx="4">
                  <c:v>1800</c:v>
                </c:pt>
                <c:pt idx="5">
                  <c:v>58360.930000000008</c:v>
                </c:pt>
                <c:pt idx="6">
                  <c:v>20000</c:v>
                </c:pt>
                <c:pt idx="7">
                  <c:v>80000</c:v>
                </c:pt>
                <c:pt idx="8">
                  <c:v>5335175.0999999996</c:v>
                </c:pt>
                <c:pt idx="9">
                  <c:v>87473.53</c:v>
                </c:pt>
                <c:pt idx="10">
                  <c:v>12877712.32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CFCA-413D-92EB-50901310F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288"/>
        <c:shape val="box"/>
        <c:axId val="120870784"/>
        <c:axId val="120872320"/>
        <c:axId val="0"/>
      </c:bar3DChart>
      <c:catAx>
        <c:axId val="12087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2320"/>
        <c:crosses val="autoZero"/>
        <c:auto val="1"/>
        <c:lblAlgn val="ctr"/>
        <c:lblOffset val="100"/>
        <c:noMultiLvlLbl val="0"/>
      </c:catAx>
      <c:valAx>
        <c:axId val="120872320"/>
        <c:scaling>
          <c:orientation val="minMax"/>
          <c:max val="2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0784"/>
        <c:crosses val="autoZero"/>
        <c:crossBetween val="between"/>
        <c:majorUnit val="3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EF5DA"/>
    </a:solidFill>
    <a:ln w="2857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GT" sz="1200"/>
              <a:t>TOTAL RECAUDADO DE REGALIAS AL ESTADO Y OTROS INGRESOS AÑO 2021</a:t>
            </a:r>
          </a:p>
          <a:p>
            <a:pPr>
              <a:defRPr sz="1200"/>
            </a:pPr>
            <a:r>
              <a:rPr lang="es-GT" sz="1200"/>
              <a:t>(PORCENTAJE  MENSUAL)</a:t>
            </a:r>
          </a:p>
        </c:rich>
      </c:tx>
      <c:layout>
        <c:manualLayout>
          <c:xMode val="edge"/>
          <c:yMode val="edge"/>
          <c:x val="0.10541185119469053"/>
          <c:y val="2.01621313365317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020561981507436"/>
          <c:y val="0.23437508033801541"/>
          <c:w val="0.45962093217765199"/>
          <c:h val="0.64347179154836254"/>
        </c:manualLayout>
      </c:layout>
      <c:pie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47A-46A2-A732-5ADE49E3131C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3-847A-46A2-A732-5ADE49E3131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47A-46A2-A732-5ADE49E3131C}"/>
              </c:ext>
            </c:extLst>
          </c:dPt>
          <c:dLbls>
            <c:dLbl>
              <c:idx val="1"/>
              <c:layout>
                <c:manualLayout>
                  <c:x val="-6.4082596086668678E-2"/>
                  <c:y val="2.55776121675179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A-46A2-A732-5ADE49E3131C}"/>
                </c:ext>
              </c:extLst>
            </c:dLbl>
            <c:dLbl>
              <c:idx val="2"/>
              <c:layout>
                <c:manualLayout>
                  <c:x val="-0.11054109881472005"/>
                  <c:y val="2.2983142722793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7A-46A2-A732-5ADE49E3131C}"/>
                </c:ext>
              </c:extLst>
            </c:dLbl>
            <c:dLbl>
              <c:idx val="3"/>
              <c:layout>
                <c:manualLayout>
                  <c:x val="-0.1430662011974507"/>
                  <c:y val="-1.56807164826235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7A-46A2-A732-5ADE49E3131C}"/>
                </c:ext>
              </c:extLst>
            </c:dLbl>
            <c:dLbl>
              <c:idx val="4"/>
              <c:layout>
                <c:manualLayout>
                  <c:x val="-8.4830855812173131E-2"/>
                  <c:y val="-4.13655165730277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7A-46A2-A732-5ADE49E3131C}"/>
                </c:ext>
              </c:extLst>
            </c:dLbl>
            <c:dLbl>
              <c:idx val="5"/>
              <c:layout>
                <c:manualLayout>
                  <c:x val="-1.6313168526721218E-2"/>
                  <c:y val="-2.80431925549675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7A-46A2-A732-5ADE49E3131C}"/>
                </c:ext>
              </c:extLst>
            </c:dLbl>
            <c:dLbl>
              <c:idx val="6"/>
              <c:layout>
                <c:manualLayout>
                  <c:x val="-3.1187415349896174E-2"/>
                  <c:y val="-8.00162044020759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7A-46A2-A732-5ADE49E3131C}"/>
                </c:ext>
              </c:extLst>
            </c:dLbl>
            <c:dLbl>
              <c:idx val="7"/>
              <c:layout>
                <c:manualLayout>
                  <c:x val="0.16929812668049612"/>
                  <c:y val="-8.81919187513798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7A-46A2-A732-5ADE49E3131C}"/>
                </c:ext>
              </c:extLst>
            </c:dLbl>
            <c:dLbl>
              <c:idx val="8"/>
              <c:layout>
                <c:manualLayout>
                  <c:x val="7.0830356589737953E-3"/>
                  <c:y val="-8.85136237925944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7A-46A2-A732-5ADE49E3131C}"/>
                </c:ext>
              </c:extLst>
            </c:dLbl>
            <c:dLbl>
              <c:idx val="9"/>
              <c:layout>
                <c:manualLayout>
                  <c:x val="0.10418265436895009"/>
                  <c:y val="-2.48337783427631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7A-46A2-A732-5ADE49E3131C}"/>
                </c:ext>
              </c:extLst>
            </c:dLbl>
            <c:dLbl>
              <c:idx val="10"/>
              <c:layout>
                <c:manualLayout>
                  <c:x val="0.1455113374512309"/>
                  <c:y val="-3.64945256188269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7A-46A2-A732-5ADE49E3131C}"/>
                </c:ext>
              </c:extLst>
            </c:dLbl>
            <c:dLbl>
              <c:idx val="11"/>
              <c:layout>
                <c:manualLayout>
                  <c:x val="5.811217122223819E-2"/>
                  <c:y val="-9.6944499023644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7A-46A2-A732-5ADE49E31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REGALIAS!$L$21:$L$23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REGALIAS!$N$21:$N$23</c:f>
              <c:numCache>
                <c:formatCode>_(* #,##0.00_);_(* \(#,##0.00\);_(* "-"??_);_(@_)</c:formatCode>
                <c:ptCount val="3"/>
                <c:pt idx="0">
                  <c:v>91.376450316604064</c:v>
                </c:pt>
                <c:pt idx="1">
                  <c:v>5.8561534941945341</c:v>
                </c:pt>
                <c:pt idx="2">
                  <c:v>2.7673961892014063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7A-46A2-A732-5ADE49E31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5277967148097524"/>
          <c:y val="0.85053147651148564"/>
          <c:w val="0.75326422645992763"/>
          <c:h val="0.13176507933367715"/>
        </c:manualLayout>
      </c:layout>
      <c:overlay val="0"/>
      <c:txPr>
        <a:bodyPr/>
        <a:lstStyle/>
        <a:p>
          <a:pPr rtl="0">
            <a:defRPr sz="1200">
              <a:latin typeface="+mn-lt"/>
            </a:defRPr>
          </a:pPr>
          <a:endParaRPr lang="es-GT"/>
        </a:p>
      </c:txPr>
    </c:legend>
    <c:plotVisOnly val="1"/>
    <c:dispBlanksAs val="zero"/>
    <c:showDLblsOverMax val="0"/>
  </c:chart>
  <c:spPr>
    <a:solidFill>
      <a:srgbClr val="FBF3DB"/>
    </a:solidFill>
    <a:ln w="28575"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26460</xdr:colOff>
      <xdr:row>18</xdr:row>
      <xdr:rowOff>8467</xdr:rowOff>
    </xdr:from>
    <xdr:to>
      <xdr:col>8</xdr:col>
      <xdr:colOff>1628775</xdr:colOff>
      <xdr:row>40</xdr:row>
      <xdr:rowOff>109009</xdr:rowOff>
    </xdr:to>
    <xdr:graphicFrame macro="">
      <xdr:nvGraphicFramePr>
        <xdr:cNvPr id="7" name="Gráfico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185801</xdr:colOff>
      <xdr:row>17</xdr:row>
      <xdr:rowOff>186387</xdr:rowOff>
    </xdr:from>
    <xdr:to>
      <xdr:col>14</xdr:col>
      <xdr:colOff>190500</xdr:colOff>
      <xdr:row>40</xdr:row>
      <xdr:rowOff>87674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192994</xdr:colOff>
      <xdr:row>1</xdr:row>
      <xdr:rowOff>25400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07807" cy="968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1219199</xdr:colOff>
      <xdr:row>14</xdr:row>
      <xdr:rowOff>19050</xdr:rowOff>
    </xdr:from>
    <xdr:to>
      <xdr:col>3</xdr:col>
      <xdr:colOff>1476374</xdr:colOff>
      <xdr:row>14</xdr:row>
      <xdr:rowOff>288131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5F870F4-3668-47E5-827F-E6C52DB005A6}"/>
            </a:ext>
          </a:extLst>
        </xdr:cNvPr>
        <xdr:cNvSpPr txBox="1"/>
      </xdr:nvSpPr>
      <xdr:spPr>
        <a:xfrm>
          <a:off x="4476749" y="4876800"/>
          <a:ext cx="257175" cy="269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>
              <a:solidFill>
                <a:schemeClr val="tx2"/>
              </a:solidFill>
            </a:rPr>
            <a:t>*</a:t>
          </a:r>
        </a:p>
      </xdr:txBody>
    </xdr:sp>
    <xdr:clientData/>
  </xdr:twoCellAnchor>
  <xdr:twoCellAnchor>
    <xdr:from>
      <xdr:col>3</xdr:col>
      <xdr:colOff>1209675</xdr:colOff>
      <xdr:row>20</xdr:row>
      <xdr:rowOff>9525</xdr:rowOff>
    </xdr:from>
    <xdr:to>
      <xdr:col>3</xdr:col>
      <xdr:colOff>1485900</xdr:colOff>
      <xdr:row>20</xdr:row>
      <xdr:rowOff>257175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0ADABAB-0AED-4C18-9B23-837FF9FBAC2E}"/>
            </a:ext>
          </a:extLst>
        </xdr:cNvPr>
        <xdr:cNvSpPr txBox="1"/>
      </xdr:nvSpPr>
      <xdr:spPr>
        <a:xfrm>
          <a:off x="4467225" y="5753100"/>
          <a:ext cx="276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600">
              <a:solidFill>
                <a:schemeClr val="tx2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3</xdr:col>
      <xdr:colOff>0</xdr:colOff>
      <xdr:row>12</xdr:row>
      <xdr:rowOff>276225</xdr:rowOff>
    </xdr:from>
    <xdr:to>
      <xdr:col>3</xdr:col>
      <xdr:colOff>0</xdr:colOff>
      <xdr:row>12</xdr:row>
      <xdr:rowOff>438150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B1B0E4F-7CB2-4638-8E4C-31BB874905C4}"/>
            </a:ext>
          </a:extLst>
        </xdr:cNvPr>
        <xdr:cNvSpPr txBox="1"/>
      </xdr:nvSpPr>
      <xdr:spPr>
        <a:xfrm>
          <a:off x="3257550" y="3914775"/>
          <a:ext cx="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GT" sz="1200">
              <a:solidFill>
                <a:srgbClr val="0000CC"/>
              </a:solidFill>
            </a:rPr>
            <a:t>*</a:t>
          </a:r>
        </a:p>
      </xdr:txBody>
    </xdr:sp>
    <xdr:clientData/>
  </xdr:twoCellAnchor>
  <xdr:twoCellAnchor>
    <xdr:from>
      <xdr:col>4</xdr:col>
      <xdr:colOff>1323976</xdr:colOff>
      <xdr:row>14</xdr:row>
      <xdr:rowOff>28575</xdr:rowOff>
    </xdr:from>
    <xdr:to>
      <xdr:col>4</xdr:col>
      <xdr:colOff>1624854</xdr:colOff>
      <xdr:row>14</xdr:row>
      <xdr:rowOff>268942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F78B2A2C-6535-4096-ACE0-7DA118A5DE0B}"/>
            </a:ext>
          </a:extLst>
        </xdr:cNvPr>
        <xdr:cNvSpPr txBox="1"/>
      </xdr:nvSpPr>
      <xdr:spPr>
        <a:xfrm>
          <a:off x="6076951" y="4886325"/>
          <a:ext cx="300878" cy="240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600">
              <a:solidFill>
                <a:schemeClr val="tx2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U44"/>
  <sheetViews>
    <sheetView zoomScale="80" zoomScaleNormal="80" workbookViewId="0">
      <selection activeCell="H47" sqref="H47"/>
    </sheetView>
  </sheetViews>
  <sheetFormatPr baseColWidth="10" defaultRowHeight="15"/>
  <cols>
    <col min="1" max="1" width="6" customWidth="1"/>
    <col min="2" max="2" width="17.140625" customWidth="1"/>
    <col min="3" max="3" width="20.42578125" customWidth="1"/>
    <col min="4" max="4" width="19.7109375" customWidth="1"/>
    <col min="5" max="6" width="19.5703125" customWidth="1"/>
    <col min="7" max="7" width="18.85546875" customWidth="1"/>
    <col min="8" max="8" width="17.140625" customWidth="1"/>
    <col min="9" max="9" width="25.7109375" style="2" customWidth="1"/>
    <col min="10" max="10" width="18.140625" customWidth="1"/>
    <col min="11" max="11" width="18.7109375" style="1" customWidth="1"/>
    <col min="12" max="12" width="19.5703125" customWidth="1"/>
    <col min="13" max="13" width="20" customWidth="1"/>
    <col min="14" max="14" width="21.42578125" customWidth="1"/>
    <col min="15" max="15" width="19.7109375" customWidth="1"/>
    <col min="16" max="16" width="15" bestFit="1" customWidth="1"/>
    <col min="23" max="23" width="255.7109375" customWidth="1"/>
  </cols>
  <sheetData>
    <row r="1" spans="1:21" ht="74.25" customHeight="1">
      <c r="I1" s="19"/>
      <c r="K1" s="18"/>
    </row>
    <row r="2" spans="1:21" ht="55.5" customHeight="1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37.5" customHeight="1">
      <c r="B3" s="51" t="s">
        <v>0</v>
      </c>
      <c r="C3" s="51" t="s">
        <v>15</v>
      </c>
      <c r="D3" s="52" t="s">
        <v>23</v>
      </c>
      <c r="E3" s="52" t="s">
        <v>28</v>
      </c>
      <c r="F3" s="52" t="s">
        <v>30</v>
      </c>
      <c r="G3" s="52" t="s">
        <v>16</v>
      </c>
      <c r="H3" s="52" t="s">
        <v>17</v>
      </c>
      <c r="I3" s="52" t="s">
        <v>18</v>
      </c>
      <c r="J3" s="52" t="s">
        <v>19</v>
      </c>
      <c r="K3" s="52" t="s">
        <v>20</v>
      </c>
      <c r="L3" s="52" t="s">
        <v>21</v>
      </c>
      <c r="M3" s="52" t="s">
        <v>22</v>
      </c>
      <c r="N3" s="53" t="s">
        <v>25</v>
      </c>
      <c r="O3" s="6"/>
      <c r="P3" s="6"/>
      <c r="Q3" s="6"/>
      <c r="R3" s="6"/>
      <c r="S3" s="6"/>
      <c r="T3" s="6"/>
      <c r="U3" s="6"/>
    </row>
    <row r="4" spans="1:21" ht="15.75">
      <c r="B4" s="24">
        <v>2021</v>
      </c>
      <c r="C4" s="25" t="s">
        <v>1</v>
      </c>
      <c r="D4" s="26">
        <v>0</v>
      </c>
      <c r="E4" s="27">
        <v>6460643.8600000003</v>
      </c>
      <c r="F4" s="27"/>
      <c r="G4" s="27">
        <v>1800</v>
      </c>
      <c r="H4" s="28">
        <v>1800</v>
      </c>
      <c r="I4" s="29">
        <v>3600</v>
      </c>
      <c r="J4" s="29">
        <v>0</v>
      </c>
      <c r="K4" s="27">
        <v>60000</v>
      </c>
      <c r="L4" s="30">
        <v>5237245.32</v>
      </c>
      <c r="M4" s="31">
        <v>2107.2199999999998</v>
      </c>
      <c r="N4" s="32">
        <f t="shared" ref="N4:N15" si="0">SUM(D4:M4)</f>
        <v>11767196.4</v>
      </c>
      <c r="O4" s="3"/>
      <c r="P4" s="3"/>
      <c r="Q4" s="3"/>
      <c r="R4" s="3"/>
      <c r="S4" s="3"/>
      <c r="T4" s="3"/>
      <c r="U4" s="3"/>
    </row>
    <row r="5" spans="1:21" ht="15.75">
      <c r="B5" s="24">
        <v>2021</v>
      </c>
      <c r="C5" s="25" t="s">
        <v>2</v>
      </c>
      <c r="D5" s="29">
        <v>1300</v>
      </c>
      <c r="E5" s="33">
        <v>667758.9</v>
      </c>
      <c r="F5" s="33"/>
      <c r="G5" s="27"/>
      <c r="H5" s="27"/>
      <c r="I5" s="29">
        <v>31078.74</v>
      </c>
      <c r="J5" s="29">
        <v>0</v>
      </c>
      <c r="K5" s="27">
        <v>20000</v>
      </c>
      <c r="L5" s="34">
        <v>24832.719999999998</v>
      </c>
      <c r="M5" s="27">
        <v>9168.24</v>
      </c>
      <c r="N5" s="32">
        <f t="shared" si="0"/>
        <v>754138.6</v>
      </c>
      <c r="O5" s="3"/>
      <c r="P5" s="3"/>
      <c r="Q5" s="3"/>
      <c r="R5" s="3"/>
      <c r="S5" s="3"/>
      <c r="T5" s="3"/>
      <c r="U5" s="3"/>
    </row>
    <row r="6" spans="1:21" ht="15.75">
      <c r="B6" s="24">
        <v>2021</v>
      </c>
      <c r="C6" s="25" t="s">
        <v>13</v>
      </c>
      <c r="D6" s="29">
        <v>0</v>
      </c>
      <c r="E6" s="33">
        <v>156000</v>
      </c>
      <c r="F6" s="33">
        <v>5000</v>
      </c>
      <c r="G6" s="29">
        <v>2400</v>
      </c>
      <c r="H6" s="29"/>
      <c r="I6" s="29">
        <v>23682.19</v>
      </c>
      <c r="J6" s="57">
        <v>20000</v>
      </c>
      <c r="K6" s="29"/>
      <c r="L6" s="31">
        <v>73097.060000000012</v>
      </c>
      <c r="M6" s="31">
        <v>76198.070000000007</v>
      </c>
      <c r="N6" s="32">
        <f t="shared" si="0"/>
        <v>356377.32</v>
      </c>
      <c r="O6" s="58"/>
      <c r="P6" s="3"/>
      <c r="Q6" s="3"/>
      <c r="R6" s="3"/>
      <c r="S6" s="3"/>
      <c r="T6" s="3"/>
      <c r="U6" s="3"/>
    </row>
    <row r="7" spans="1:21" ht="15.75">
      <c r="B7" s="24">
        <v>2021</v>
      </c>
      <c r="C7" s="35" t="s">
        <v>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2">
        <f t="shared" si="0"/>
        <v>0</v>
      </c>
      <c r="O7" s="3"/>
      <c r="P7" s="3"/>
      <c r="Q7" s="3"/>
      <c r="R7" s="3"/>
      <c r="S7" s="3"/>
      <c r="T7" s="3"/>
      <c r="U7" s="3"/>
    </row>
    <row r="8" spans="1:21" ht="15.75">
      <c r="B8" s="24">
        <v>2021</v>
      </c>
      <c r="C8" s="35" t="s">
        <v>5</v>
      </c>
      <c r="D8" s="36"/>
      <c r="E8" s="37"/>
      <c r="F8" s="37"/>
      <c r="G8" s="38"/>
      <c r="H8" s="38"/>
      <c r="I8" s="37"/>
      <c r="J8" s="37"/>
      <c r="K8" s="27"/>
      <c r="L8" s="29"/>
      <c r="M8" s="39"/>
      <c r="N8" s="32">
        <f t="shared" si="0"/>
        <v>0</v>
      </c>
      <c r="O8" s="3"/>
      <c r="P8" s="3"/>
      <c r="Q8" s="3"/>
      <c r="R8" s="3"/>
      <c r="S8" s="3"/>
      <c r="T8" s="3"/>
      <c r="U8" s="3"/>
    </row>
    <row r="9" spans="1:21" ht="15.75">
      <c r="B9" s="24">
        <v>2021</v>
      </c>
      <c r="C9" s="25" t="s">
        <v>6</v>
      </c>
      <c r="D9" s="26"/>
      <c r="E9" s="40"/>
      <c r="F9" s="40"/>
      <c r="G9" s="41"/>
      <c r="H9" s="38"/>
      <c r="I9" s="38"/>
      <c r="J9" s="41"/>
      <c r="K9" s="41"/>
      <c r="L9" s="42"/>
      <c r="M9" s="42"/>
      <c r="N9" s="43">
        <f t="shared" si="0"/>
        <v>0</v>
      </c>
      <c r="O9" s="3"/>
      <c r="P9" s="3"/>
      <c r="Q9" s="3"/>
      <c r="R9" s="3"/>
      <c r="S9" s="3"/>
      <c r="T9" s="3"/>
      <c r="U9" s="3"/>
    </row>
    <row r="10" spans="1:21" ht="15.75">
      <c r="B10" s="24">
        <v>2021</v>
      </c>
      <c r="C10" s="25" t="s">
        <v>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43">
        <f t="shared" si="0"/>
        <v>0</v>
      </c>
      <c r="O10" s="3"/>
      <c r="P10" s="3"/>
      <c r="Q10" s="3"/>
      <c r="R10" s="3"/>
      <c r="S10" s="3"/>
      <c r="T10" s="3"/>
      <c r="U10" s="3"/>
    </row>
    <row r="11" spans="1:21" ht="15.75">
      <c r="B11" s="24">
        <v>2021</v>
      </c>
      <c r="C11" s="44" t="s">
        <v>8</v>
      </c>
      <c r="D11" s="29"/>
      <c r="E11" s="41"/>
      <c r="F11" s="41"/>
      <c r="G11" s="29"/>
      <c r="H11" s="29"/>
      <c r="I11" s="29"/>
      <c r="J11" s="29"/>
      <c r="K11" s="29"/>
      <c r="L11" s="29"/>
      <c r="M11" s="45"/>
      <c r="N11" s="43">
        <f t="shared" si="0"/>
        <v>0</v>
      </c>
      <c r="O11" s="3"/>
      <c r="P11" s="3"/>
      <c r="Q11" s="3"/>
      <c r="R11" s="3"/>
      <c r="S11" s="3"/>
      <c r="T11" s="3"/>
      <c r="U11" s="3"/>
    </row>
    <row r="12" spans="1:21" ht="15.75">
      <c r="B12" s="24">
        <v>2021</v>
      </c>
      <c r="C12" s="44" t="s">
        <v>9</v>
      </c>
      <c r="D12" s="29"/>
      <c r="E12" s="26"/>
      <c r="F12" s="26"/>
      <c r="G12" s="29"/>
      <c r="H12" s="41"/>
      <c r="I12" s="41"/>
      <c r="J12" s="29"/>
      <c r="K12" s="29"/>
      <c r="L12" s="41"/>
      <c r="M12" s="41"/>
      <c r="N12" s="43">
        <f t="shared" si="0"/>
        <v>0</v>
      </c>
      <c r="O12" s="3"/>
      <c r="P12" s="3"/>
      <c r="Q12" s="3"/>
      <c r="R12" s="3"/>
      <c r="S12" s="3"/>
      <c r="T12" s="3"/>
      <c r="U12" s="3"/>
    </row>
    <row r="13" spans="1:21" ht="15.75">
      <c r="B13" s="24">
        <v>2021</v>
      </c>
      <c r="C13" s="44" t="s">
        <v>10</v>
      </c>
      <c r="D13" s="46"/>
      <c r="E13" s="43"/>
      <c r="F13" s="43"/>
      <c r="G13" s="47"/>
      <c r="H13" s="41"/>
      <c r="I13" s="34"/>
      <c r="J13" s="41"/>
      <c r="K13" s="41"/>
      <c r="L13" s="48"/>
      <c r="M13" s="48"/>
      <c r="N13" s="43">
        <f t="shared" si="0"/>
        <v>0</v>
      </c>
      <c r="O13" s="3"/>
      <c r="P13" s="3"/>
      <c r="Q13" s="3"/>
      <c r="R13" s="3"/>
      <c r="S13" s="3"/>
      <c r="T13" s="3"/>
      <c r="U13" s="3"/>
    </row>
    <row r="14" spans="1:21" ht="15.75">
      <c r="B14" s="24">
        <v>2021</v>
      </c>
      <c r="C14" s="44" t="s">
        <v>11</v>
      </c>
      <c r="D14" s="49"/>
      <c r="E14" s="49"/>
      <c r="F14" s="49"/>
      <c r="G14" s="41"/>
      <c r="H14" s="41"/>
      <c r="I14" s="41"/>
      <c r="J14" s="41"/>
      <c r="K14" s="41"/>
      <c r="L14" s="41"/>
      <c r="M14" s="41"/>
      <c r="N14" s="43">
        <f t="shared" si="0"/>
        <v>0</v>
      </c>
      <c r="O14" s="3"/>
      <c r="P14" s="3"/>
      <c r="Q14" s="3"/>
      <c r="R14" s="3"/>
      <c r="S14" s="3"/>
      <c r="T14" s="3"/>
      <c r="U14" s="3"/>
    </row>
    <row r="15" spans="1:21" ht="15.75">
      <c r="B15" s="24">
        <v>2021</v>
      </c>
      <c r="C15" s="50" t="s">
        <v>26</v>
      </c>
      <c r="D15" s="27"/>
      <c r="E15" s="27"/>
      <c r="F15" s="27"/>
      <c r="G15" s="41"/>
      <c r="H15" s="41"/>
      <c r="I15" s="41"/>
      <c r="J15" s="41"/>
      <c r="K15" s="41"/>
      <c r="L15" s="41"/>
      <c r="M15" s="41"/>
      <c r="N15" s="43">
        <f t="shared" si="0"/>
        <v>0</v>
      </c>
      <c r="O15" s="23"/>
      <c r="P15" s="3"/>
      <c r="Q15" s="3"/>
      <c r="R15" s="3"/>
      <c r="S15" s="3"/>
      <c r="T15" s="3"/>
      <c r="U15" s="3"/>
    </row>
    <row r="16" spans="1:21" s="13" customFormat="1" ht="26.25" customHeight="1">
      <c r="B16" s="59" t="s">
        <v>27</v>
      </c>
      <c r="C16" s="60"/>
      <c r="D16" s="54">
        <f>SUM(D4:D15)</f>
        <v>1300</v>
      </c>
      <c r="E16" s="54">
        <f t="shared" ref="E16:N16" si="1">SUM(E4:E15)</f>
        <v>7284402.7600000007</v>
      </c>
      <c r="F16" s="54">
        <f>SUM(F4:F15)</f>
        <v>5000</v>
      </c>
      <c r="G16" s="54">
        <f t="shared" si="1"/>
        <v>4200</v>
      </c>
      <c r="H16" s="54">
        <f t="shared" si="1"/>
        <v>1800</v>
      </c>
      <c r="I16" s="54">
        <f t="shared" si="1"/>
        <v>58360.930000000008</v>
      </c>
      <c r="J16" s="54">
        <f>SUM(J4:J15)</f>
        <v>20000</v>
      </c>
      <c r="K16" s="54">
        <f t="shared" si="1"/>
        <v>80000</v>
      </c>
      <c r="L16" s="54">
        <f>SUM(L4:L15)</f>
        <v>5335175.0999999996</v>
      </c>
      <c r="M16" s="54">
        <f>SUM(M4:M15)</f>
        <v>87473.53</v>
      </c>
      <c r="N16" s="54">
        <f t="shared" si="1"/>
        <v>12877712.32</v>
      </c>
      <c r="P16" s="55"/>
    </row>
    <row r="17" spans="2:21" ht="15.75"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7"/>
      <c r="O17" s="13"/>
      <c r="P17" s="13"/>
      <c r="Q17" s="13"/>
      <c r="R17" s="13"/>
      <c r="S17" s="13"/>
      <c r="T17" s="13"/>
      <c r="U17" s="13"/>
    </row>
    <row r="18" spans="2:21">
      <c r="D18" s="19"/>
      <c r="E18" s="20"/>
      <c r="F18" s="20"/>
      <c r="G18" s="19"/>
      <c r="H18" s="19"/>
      <c r="I18" s="19"/>
      <c r="J18" s="19"/>
      <c r="K18" s="19"/>
      <c r="L18" s="18"/>
      <c r="M18" s="19"/>
      <c r="N18" s="19"/>
    </row>
    <row r="19" spans="2:21">
      <c r="D19" s="19"/>
      <c r="E19" s="19"/>
      <c r="F19" s="56"/>
      <c r="G19" s="19"/>
      <c r="H19" s="19"/>
      <c r="I19" s="19"/>
      <c r="J19" s="19"/>
      <c r="K19" s="19"/>
      <c r="L19" s="18"/>
      <c r="M19" s="19"/>
      <c r="N19" s="7"/>
    </row>
    <row r="20" spans="2:21" ht="30">
      <c r="D20" s="19"/>
      <c r="E20" s="19"/>
      <c r="F20" s="56"/>
      <c r="G20" s="19"/>
      <c r="H20" s="19"/>
      <c r="I20" s="19"/>
      <c r="J20" s="19"/>
      <c r="K20" s="19"/>
      <c r="L20" s="8" t="s">
        <v>15</v>
      </c>
      <c r="M20" s="9" t="s">
        <v>24</v>
      </c>
      <c r="N20" s="19"/>
    </row>
    <row r="21" spans="2:21">
      <c r="D21" s="19"/>
      <c r="E21" s="19"/>
      <c r="F21" s="56"/>
      <c r="G21" s="19"/>
      <c r="H21" s="19"/>
      <c r="I21" s="19"/>
      <c r="J21" s="19"/>
      <c r="K21" s="19"/>
      <c r="L21" s="10" t="s">
        <v>1</v>
      </c>
      <c r="M21" s="11">
        <f t="shared" ref="M21:M33" si="2">N4</f>
        <v>11767196.4</v>
      </c>
      <c r="N21" s="5">
        <f>(M21*100)/M33</f>
        <v>91.376450316604064</v>
      </c>
    </row>
    <row r="22" spans="2:21">
      <c r="D22" s="19"/>
      <c r="E22" s="19"/>
      <c r="F22" s="56"/>
      <c r="G22" s="19"/>
      <c r="H22" s="19"/>
      <c r="I22" s="19"/>
      <c r="J22" s="19"/>
      <c r="K22" s="19"/>
      <c r="L22" s="10" t="s">
        <v>2</v>
      </c>
      <c r="M22" s="11">
        <f t="shared" si="2"/>
        <v>754138.6</v>
      </c>
      <c r="N22" s="5">
        <f>(M22*100)/M33</f>
        <v>5.8561534941945341</v>
      </c>
    </row>
    <row r="23" spans="2:21">
      <c r="D23" s="19"/>
      <c r="E23" s="19"/>
      <c r="F23" s="56"/>
      <c r="G23" s="19"/>
      <c r="H23" s="19"/>
      <c r="I23" s="19"/>
      <c r="J23" s="19"/>
      <c r="K23" s="19"/>
      <c r="L23" s="10" t="s">
        <v>3</v>
      </c>
      <c r="M23" s="11">
        <f t="shared" si="2"/>
        <v>356377.32</v>
      </c>
      <c r="N23" s="5">
        <f>(M23*100)/M33</f>
        <v>2.7673961892014063</v>
      </c>
    </row>
    <row r="24" spans="2:21">
      <c r="D24" s="19"/>
      <c r="E24" s="19"/>
      <c r="F24" s="56"/>
      <c r="G24" s="19"/>
      <c r="H24" s="19"/>
      <c r="I24" s="19"/>
      <c r="J24" s="19"/>
      <c r="K24" s="19"/>
      <c r="L24" s="10" t="s">
        <v>4</v>
      </c>
      <c r="M24" s="11">
        <f t="shared" si="2"/>
        <v>0</v>
      </c>
      <c r="N24" s="5">
        <f>(M24*100)/M33</f>
        <v>0</v>
      </c>
    </row>
    <row r="25" spans="2:21">
      <c r="D25" s="19"/>
      <c r="E25" s="19"/>
      <c r="F25" s="56"/>
      <c r="G25" s="19"/>
      <c r="H25" s="19"/>
      <c r="I25" s="19"/>
      <c r="J25" s="19"/>
      <c r="K25" s="19"/>
      <c r="L25" s="10" t="s">
        <v>5</v>
      </c>
      <c r="M25" s="11">
        <f t="shared" si="2"/>
        <v>0</v>
      </c>
      <c r="N25" s="5">
        <f>(M25*100)/M33</f>
        <v>0</v>
      </c>
    </row>
    <row r="26" spans="2:21">
      <c r="D26" s="19"/>
      <c r="E26" s="19"/>
      <c r="F26" s="56"/>
      <c r="G26" s="19"/>
      <c r="H26" s="19"/>
      <c r="I26" s="19"/>
      <c r="J26" s="19"/>
      <c r="K26" s="19"/>
      <c r="L26" s="10" t="s">
        <v>6</v>
      </c>
      <c r="M26" s="11">
        <f t="shared" si="2"/>
        <v>0</v>
      </c>
      <c r="N26" s="5">
        <f>(M26*100)/M33</f>
        <v>0</v>
      </c>
    </row>
    <row r="27" spans="2:21">
      <c r="D27" s="19"/>
      <c r="E27" s="19"/>
      <c r="F27" s="56"/>
      <c r="G27" s="19"/>
      <c r="H27" s="19"/>
      <c r="I27" s="19"/>
      <c r="J27" s="19"/>
      <c r="K27" s="19"/>
      <c r="L27" s="10" t="s">
        <v>7</v>
      </c>
      <c r="M27" s="11">
        <f t="shared" si="2"/>
        <v>0</v>
      </c>
      <c r="N27" s="5">
        <f>(M27*100)/M33</f>
        <v>0</v>
      </c>
    </row>
    <row r="28" spans="2:21">
      <c r="D28" s="19"/>
      <c r="E28" s="19"/>
      <c r="F28" s="56"/>
      <c r="G28" s="19"/>
      <c r="H28" s="19"/>
      <c r="I28" s="19"/>
      <c r="J28" s="19"/>
      <c r="K28" s="19"/>
      <c r="L28" s="10" t="s">
        <v>8</v>
      </c>
      <c r="M28" s="12">
        <f t="shared" si="2"/>
        <v>0</v>
      </c>
      <c r="N28" s="5">
        <f>(M28*100)/M33</f>
        <v>0</v>
      </c>
    </row>
    <row r="29" spans="2:21">
      <c r="D29" s="19"/>
      <c r="E29" s="19"/>
      <c r="F29" s="56"/>
      <c r="G29" s="19"/>
      <c r="H29" s="19"/>
      <c r="I29" s="19"/>
      <c r="J29" s="19"/>
      <c r="K29" s="19"/>
      <c r="L29" s="10" t="s">
        <v>9</v>
      </c>
      <c r="M29" s="12">
        <f t="shared" si="2"/>
        <v>0</v>
      </c>
      <c r="N29" s="5">
        <f>(M29*100)/M33</f>
        <v>0</v>
      </c>
    </row>
    <row r="30" spans="2:21">
      <c r="D30" s="19"/>
      <c r="E30" s="19"/>
      <c r="F30" s="56"/>
      <c r="G30" s="19"/>
      <c r="H30" s="19"/>
      <c r="I30" s="19"/>
      <c r="J30" s="19"/>
      <c r="K30" s="19"/>
      <c r="L30" s="10" t="s">
        <v>10</v>
      </c>
      <c r="M30" s="12">
        <f t="shared" si="2"/>
        <v>0</v>
      </c>
      <c r="N30" s="5">
        <f>(M30*100)/M33</f>
        <v>0</v>
      </c>
    </row>
    <row r="31" spans="2:21">
      <c r="D31" s="19"/>
      <c r="E31" s="19"/>
      <c r="F31" s="56"/>
      <c r="G31" s="19"/>
      <c r="H31" s="19"/>
      <c r="I31" s="19"/>
      <c r="J31" s="19"/>
      <c r="K31" s="19"/>
      <c r="L31" s="10" t="s">
        <v>11</v>
      </c>
      <c r="M31" s="12">
        <f t="shared" si="2"/>
        <v>0</v>
      </c>
      <c r="N31" s="5">
        <f>(M31*100)/M33</f>
        <v>0</v>
      </c>
    </row>
    <row r="32" spans="2:21">
      <c r="D32" s="19"/>
      <c r="E32" s="19"/>
      <c r="F32" s="56"/>
      <c r="G32" s="19"/>
      <c r="H32" s="19"/>
      <c r="I32" s="19"/>
      <c r="J32" s="19"/>
      <c r="K32" s="19"/>
      <c r="L32" s="10" t="s">
        <v>12</v>
      </c>
      <c r="M32" s="12">
        <f t="shared" si="2"/>
        <v>0</v>
      </c>
      <c r="N32" s="5">
        <f>(M32*100)/M33</f>
        <v>0</v>
      </c>
    </row>
    <row r="33" spans="4:19">
      <c r="D33" s="19"/>
      <c r="E33" s="19"/>
      <c r="F33" s="56"/>
      <c r="G33" s="19"/>
      <c r="H33" s="19"/>
      <c r="I33" s="19"/>
      <c r="J33" s="19"/>
      <c r="K33" s="19"/>
      <c r="L33" s="10" t="s">
        <v>14</v>
      </c>
      <c r="M33" s="12">
        <f t="shared" si="2"/>
        <v>12877712.32</v>
      </c>
      <c r="N33" s="4">
        <f>SUM(N21:N32)</f>
        <v>100</v>
      </c>
    </row>
    <row r="34" spans="4:19">
      <c r="D34" s="19"/>
      <c r="E34" s="19"/>
      <c r="F34" s="56"/>
      <c r="G34" s="19"/>
      <c r="H34" s="19"/>
      <c r="I34" s="19"/>
      <c r="J34" s="19"/>
      <c r="K34" s="19"/>
      <c r="L34" s="18"/>
      <c r="M34" s="19"/>
      <c r="N34" s="19"/>
    </row>
    <row r="35" spans="4:19">
      <c r="D35" s="19"/>
      <c r="E35" s="19"/>
      <c r="F35" s="56"/>
      <c r="G35" s="19"/>
      <c r="H35" s="19"/>
      <c r="I35" s="19"/>
      <c r="J35" s="19"/>
      <c r="K35" s="19"/>
      <c r="L35" s="18"/>
      <c r="M35" s="19"/>
      <c r="N35" s="19"/>
    </row>
    <row r="36" spans="4:19">
      <c r="D36" s="19"/>
      <c r="E36" s="19"/>
      <c r="F36" s="56"/>
      <c r="G36" s="19"/>
      <c r="H36" s="19"/>
      <c r="I36" s="19"/>
      <c r="J36" s="19"/>
      <c r="K36" s="19"/>
      <c r="L36" s="18"/>
      <c r="M36" s="19"/>
      <c r="N36" s="19"/>
    </row>
    <row r="37" spans="4:19">
      <c r="D37" s="19"/>
      <c r="E37" s="19"/>
      <c r="F37" s="56"/>
      <c r="G37" s="19"/>
      <c r="H37" s="19"/>
      <c r="I37" s="19"/>
      <c r="J37" s="19"/>
      <c r="K37" s="19"/>
      <c r="L37" s="18"/>
      <c r="M37" s="19"/>
      <c r="N37" s="19"/>
    </row>
    <row r="38" spans="4:19">
      <c r="D38" s="19"/>
      <c r="E38" s="19"/>
      <c r="F38" s="56"/>
      <c r="G38" s="19"/>
      <c r="H38" s="19"/>
      <c r="I38" s="19"/>
      <c r="J38" s="19"/>
      <c r="K38" s="19"/>
      <c r="L38" s="18"/>
      <c r="M38" s="19"/>
      <c r="N38" s="19"/>
    </row>
    <row r="39" spans="4:19">
      <c r="D39" s="19"/>
      <c r="E39" s="19"/>
      <c r="F39" s="56"/>
      <c r="G39" s="19"/>
      <c r="H39" s="19"/>
      <c r="I39" s="19"/>
      <c r="J39" s="19"/>
      <c r="K39" s="19"/>
      <c r="L39" s="18"/>
      <c r="M39" s="19"/>
      <c r="N39" s="19"/>
    </row>
    <row r="40" spans="4:19">
      <c r="D40" s="19"/>
      <c r="E40" s="19"/>
      <c r="F40" s="56"/>
      <c r="G40" s="19"/>
      <c r="H40" s="19"/>
      <c r="I40" s="19"/>
      <c r="J40" s="19"/>
      <c r="K40" s="19"/>
      <c r="L40" s="18"/>
      <c r="M40" s="19"/>
      <c r="N40" s="19"/>
    </row>
    <row r="41" spans="4:19">
      <c r="D41" s="19"/>
      <c r="E41" s="19"/>
      <c r="F41" s="56"/>
      <c r="G41" s="19"/>
      <c r="H41" s="19"/>
      <c r="I41" s="19"/>
      <c r="J41" s="19"/>
      <c r="K41" s="19"/>
      <c r="L41" s="18"/>
      <c r="M41" s="19"/>
      <c r="N41" s="19"/>
    </row>
    <row r="42" spans="4:19">
      <c r="D42" s="19"/>
      <c r="E42" s="19"/>
      <c r="F42" s="56"/>
      <c r="G42" s="19"/>
      <c r="H42" s="19"/>
      <c r="I42" s="19"/>
      <c r="J42" s="19"/>
      <c r="K42" s="19"/>
      <c r="L42" s="18"/>
      <c r="M42" s="19"/>
      <c r="N42" s="19"/>
      <c r="S42" s="21"/>
    </row>
    <row r="43" spans="4:19">
      <c r="D43" s="19"/>
      <c r="E43" s="19"/>
      <c r="F43" s="56"/>
      <c r="G43" s="19"/>
      <c r="H43" s="19"/>
      <c r="I43" s="19"/>
      <c r="J43" s="19"/>
      <c r="K43" s="19"/>
      <c r="L43" s="18"/>
      <c r="M43" s="19"/>
      <c r="N43" s="19"/>
    </row>
    <row r="44" spans="4:19">
      <c r="D44" s="19"/>
      <c r="E44" s="19"/>
      <c r="F44" s="56"/>
      <c r="G44" s="19"/>
      <c r="H44" s="19"/>
      <c r="I44" s="19"/>
      <c r="J44" s="19"/>
      <c r="K44" s="19"/>
      <c r="L44" s="18"/>
      <c r="M44" s="19"/>
      <c r="N44" s="19"/>
      <c r="R44" s="22"/>
    </row>
  </sheetData>
  <mergeCells count="2">
    <mergeCell ref="B16:C16"/>
    <mergeCell ref="A2:N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76E2-C164-4838-8EFD-01074BDA85AB}">
  <dimension ref="B10:H27"/>
  <sheetViews>
    <sheetView tabSelected="1" workbookViewId="0">
      <selection activeCell="F6" sqref="F6"/>
    </sheetView>
  </sheetViews>
  <sheetFormatPr baseColWidth="10" defaultRowHeight="18"/>
  <cols>
    <col min="1" max="1" width="4.7109375" style="63" customWidth="1"/>
    <col min="2" max="2" width="25.28515625" style="63" customWidth="1"/>
    <col min="3" max="3" width="18.85546875" style="63" customWidth="1"/>
    <col min="4" max="4" width="22.42578125" style="63" customWidth="1"/>
    <col min="5" max="7" width="26" style="63" customWidth="1"/>
    <col min="8" max="8" width="27.7109375" style="63" customWidth="1"/>
    <col min="9" max="16384" width="11.42578125" style="63"/>
  </cols>
  <sheetData>
    <row r="10" spans="2:8" ht="21">
      <c r="B10" s="88" t="s">
        <v>31</v>
      </c>
      <c r="C10" s="89"/>
      <c r="D10" s="89"/>
      <c r="E10" s="89"/>
      <c r="F10" s="89"/>
      <c r="G10" s="89"/>
      <c r="H10" s="90"/>
    </row>
    <row r="11" spans="2:8" ht="27">
      <c r="B11" s="64"/>
      <c r="C11" s="64"/>
      <c r="D11" s="64"/>
      <c r="E11" s="64"/>
      <c r="F11" s="64"/>
      <c r="G11" s="64"/>
      <c r="H11" s="65"/>
    </row>
    <row r="12" spans="2:8">
      <c r="B12" s="91" t="s">
        <v>32</v>
      </c>
      <c r="C12" s="92" t="s">
        <v>33</v>
      </c>
      <c r="D12" s="93"/>
      <c r="E12" s="94"/>
      <c r="F12" s="92" t="s">
        <v>34</v>
      </c>
      <c r="G12" s="94"/>
      <c r="H12" s="91" t="s">
        <v>35</v>
      </c>
    </row>
    <row r="13" spans="2:8" ht="66">
      <c r="B13" s="91"/>
      <c r="C13" s="66" t="s">
        <v>36</v>
      </c>
      <c r="D13" s="66" t="s">
        <v>37</v>
      </c>
      <c r="E13" s="66" t="s">
        <v>38</v>
      </c>
      <c r="F13" s="66" t="s">
        <v>39</v>
      </c>
      <c r="G13" s="66" t="s">
        <v>40</v>
      </c>
      <c r="H13" s="91"/>
    </row>
    <row r="14" spans="2:8">
      <c r="B14" s="95" t="s">
        <v>41</v>
      </c>
      <c r="C14" s="96" t="s">
        <v>42</v>
      </c>
      <c r="D14" s="67" t="s">
        <v>43</v>
      </c>
      <c r="E14" s="67" t="s">
        <v>44</v>
      </c>
      <c r="F14" s="97" t="s">
        <v>45</v>
      </c>
      <c r="G14" s="98"/>
      <c r="H14" s="101">
        <f>SUM(D15:E19)</f>
        <v>1041017.05</v>
      </c>
    </row>
    <row r="15" spans="2:8">
      <c r="B15" s="82"/>
      <c r="C15" s="84"/>
      <c r="D15" s="68">
        <v>361872.29</v>
      </c>
      <c r="E15" s="68">
        <v>679144.76</v>
      </c>
      <c r="F15" s="99"/>
      <c r="G15" s="100"/>
      <c r="H15" s="86"/>
    </row>
    <row r="16" spans="2:8" hidden="1">
      <c r="B16" s="81" t="s">
        <v>46</v>
      </c>
      <c r="C16" s="83" t="s">
        <v>47</v>
      </c>
      <c r="D16" s="76"/>
      <c r="E16" s="69"/>
      <c r="F16" s="99"/>
      <c r="G16" s="100"/>
      <c r="H16" s="85"/>
    </row>
    <row r="17" spans="2:8" hidden="1">
      <c r="B17" s="82"/>
      <c r="C17" s="84"/>
      <c r="D17" s="77"/>
      <c r="E17" s="70"/>
      <c r="F17" s="70"/>
      <c r="G17" s="70"/>
      <c r="H17" s="86"/>
    </row>
    <row r="18" spans="2:8" hidden="1">
      <c r="B18" s="81" t="s">
        <v>48</v>
      </c>
      <c r="C18" s="83" t="s">
        <v>49</v>
      </c>
      <c r="D18" s="76"/>
      <c r="E18" s="69"/>
      <c r="F18" s="69"/>
      <c r="G18" s="69"/>
      <c r="H18" s="85"/>
    </row>
    <row r="19" spans="2:8" hidden="1">
      <c r="B19" s="82"/>
      <c r="C19" s="84"/>
      <c r="D19" s="77"/>
      <c r="E19" s="70"/>
      <c r="F19" s="70"/>
      <c r="G19" s="70"/>
      <c r="H19" s="86"/>
    </row>
    <row r="20" spans="2:8" ht="27">
      <c r="B20" s="74" t="s">
        <v>50</v>
      </c>
      <c r="C20" s="75" t="s">
        <v>51</v>
      </c>
      <c r="D20" s="67" t="s">
        <v>52</v>
      </c>
      <c r="E20" s="76" t="s">
        <v>45</v>
      </c>
      <c r="F20" s="67" t="s">
        <v>53</v>
      </c>
      <c r="G20" s="67" t="s">
        <v>54</v>
      </c>
      <c r="H20" s="78">
        <f>D21+F21+G21</f>
        <v>629751.55000000005</v>
      </c>
    </row>
    <row r="21" spans="2:8">
      <c r="B21" s="74"/>
      <c r="C21" s="75"/>
      <c r="D21" s="68">
        <f>5447.56+27100.97+974.91</f>
        <v>33523.440000000002</v>
      </c>
      <c r="E21" s="77"/>
      <c r="F21" s="68">
        <v>564922.9</v>
      </c>
      <c r="G21" s="68">
        <v>31305.21</v>
      </c>
      <c r="H21" s="78"/>
    </row>
    <row r="22" spans="2:8">
      <c r="B22" s="79" t="s">
        <v>14</v>
      </c>
      <c r="C22" s="79"/>
      <c r="D22" s="71">
        <f>SUM(D15:D21)</f>
        <v>395395.73</v>
      </c>
      <c r="E22" s="71">
        <f>E15</f>
        <v>679144.76</v>
      </c>
      <c r="F22" s="71">
        <f>F21</f>
        <v>564922.9</v>
      </c>
      <c r="G22" s="71">
        <f>G21</f>
        <v>31305.21</v>
      </c>
      <c r="H22" s="71">
        <f>SUM(H14:H21)</f>
        <v>1670768.6</v>
      </c>
    </row>
    <row r="23" spans="2:8">
      <c r="B23" s="80"/>
      <c r="C23" s="80"/>
      <c r="D23" s="80"/>
      <c r="E23" s="72"/>
      <c r="F23" s="72"/>
      <c r="G23" s="72"/>
      <c r="H23" s="65"/>
    </row>
    <row r="24" spans="2:8">
      <c r="B24" s="87" t="s">
        <v>55</v>
      </c>
      <c r="C24" s="87"/>
      <c r="D24" s="87"/>
      <c r="E24" s="87"/>
      <c r="F24" s="87"/>
      <c r="G24" s="87"/>
      <c r="H24" s="87"/>
    </row>
    <row r="25" spans="2:8">
      <c r="B25" s="62" t="s">
        <v>56</v>
      </c>
      <c r="C25" s="62"/>
      <c r="D25" s="62"/>
      <c r="E25" s="62"/>
      <c r="F25" s="62"/>
      <c r="G25" s="62"/>
      <c r="H25" s="62"/>
    </row>
    <row r="26" spans="2:8">
      <c r="B26" s="73"/>
      <c r="C26" s="73"/>
      <c r="D26" s="73"/>
      <c r="E26" s="73"/>
      <c r="F26" s="73"/>
      <c r="G26" s="73"/>
      <c r="H26" s="73"/>
    </row>
    <row r="27" spans="2:8">
      <c r="C27" s="63" t="s">
        <v>57</v>
      </c>
    </row>
  </sheetData>
  <mergeCells count="26">
    <mergeCell ref="B24:H24"/>
    <mergeCell ref="B25:H25"/>
    <mergeCell ref="B26:H26"/>
    <mergeCell ref="B20:B21"/>
    <mergeCell ref="C20:C21"/>
    <mergeCell ref="E20:E21"/>
    <mergeCell ref="H20:H21"/>
    <mergeCell ref="B22:C22"/>
    <mergeCell ref="B23:D23"/>
    <mergeCell ref="C16:C17"/>
    <mergeCell ref="D16:D17"/>
    <mergeCell ref="H16:H17"/>
    <mergeCell ref="B18:B19"/>
    <mergeCell ref="C18:C19"/>
    <mergeCell ref="D18:D19"/>
    <mergeCell ref="H18:H19"/>
    <mergeCell ref="B10:H10"/>
    <mergeCell ref="B12:B13"/>
    <mergeCell ref="C12:E12"/>
    <mergeCell ref="F12:G12"/>
    <mergeCell ref="H12:H13"/>
    <mergeCell ref="B14:B15"/>
    <mergeCell ref="C14:C15"/>
    <mergeCell ref="F14:G16"/>
    <mergeCell ref="H14:H15"/>
    <mergeCell ref="B16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REGALIAS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García</dc:creator>
  <cp:lastModifiedBy>Carlos Manoel Álvarez Morales</cp:lastModifiedBy>
  <cp:lastPrinted>2021-01-20T16:49:19Z</cp:lastPrinted>
  <dcterms:created xsi:type="dcterms:W3CDTF">2016-08-22T16:51:26Z</dcterms:created>
  <dcterms:modified xsi:type="dcterms:W3CDTF">2021-04-29T20:24:15Z</dcterms:modified>
</cp:coreProperties>
</file>