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03\Desktop\Descargas\"/>
    </mc:Choice>
  </mc:AlternateContent>
  <xr:revisionPtr revIDLastSave="0" documentId="13_ncr:1_{32918CE7-4253-4EDC-BE53-1CC948F781CC}" xr6:coauthVersionLast="36" xr6:coauthVersionMax="36" xr10:uidLastSave="{00000000-0000-0000-0000-000000000000}"/>
  <bookViews>
    <workbookView xWindow="0" yWindow="0" windowWidth="28800" windowHeight="12225" activeTab="1" xr2:uid="{4FFFD3C1-6E3D-4038-ADEF-E04AEACF5841}"/>
  </bookViews>
  <sheets>
    <sheet name="Abril" sheetId="1" r:id="rId1"/>
    <sheet name="Regalías" sheetId="2" r:id="rId2"/>
  </sheets>
  <externalReferences>
    <externalReference r:id="rId3"/>
  </externalReferences>
  <definedNames>
    <definedName name="_xlnm.Print_Area" localSheetId="0">Abril!$B$3:$J$28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2" l="1"/>
  <c r="N32" i="2" s="1"/>
  <c r="M28" i="2"/>
  <c r="N28" i="2" s="1"/>
  <c r="M24" i="2"/>
  <c r="M16" i="2"/>
  <c r="L16" i="2"/>
  <c r="K16" i="2"/>
  <c r="J16" i="2"/>
  <c r="I16" i="2"/>
  <c r="H16" i="2"/>
  <c r="G16" i="2"/>
  <c r="F16" i="2"/>
  <c r="E16" i="2"/>
  <c r="D16" i="2"/>
  <c r="N15" i="2"/>
  <c r="N14" i="2"/>
  <c r="M31" i="2" s="1"/>
  <c r="N31" i="2" s="1"/>
  <c r="N13" i="2"/>
  <c r="M30" i="2" s="1"/>
  <c r="N30" i="2" s="1"/>
  <c r="N12" i="2"/>
  <c r="M29" i="2" s="1"/>
  <c r="N29" i="2" s="1"/>
  <c r="N11" i="2"/>
  <c r="N10" i="2"/>
  <c r="M27" i="2" s="1"/>
  <c r="N9" i="2"/>
  <c r="N16" i="2" s="1"/>
  <c r="M33" i="2" s="1"/>
  <c r="N8" i="2"/>
  <c r="M25" i="2" s="1"/>
  <c r="N7" i="2"/>
  <c r="N6" i="2"/>
  <c r="M23" i="2" s="1"/>
  <c r="N23" i="2" s="1"/>
  <c r="N5" i="2"/>
  <c r="M22" i="2" s="1"/>
  <c r="N22" i="2" s="1"/>
  <c r="N4" i="2"/>
  <c r="M21" i="2" s="1"/>
  <c r="N21" i="2" s="1"/>
  <c r="N25" i="2" l="1"/>
  <c r="N33" i="2" s="1"/>
  <c r="N27" i="2"/>
  <c r="N24" i="2"/>
  <c r="M26" i="2"/>
  <c r="N26" i="2" s="1"/>
  <c r="I20" i="1"/>
  <c r="H20" i="1"/>
  <c r="G20" i="1"/>
  <c r="F20" i="1"/>
  <c r="E20" i="1"/>
  <c r="D20" i="1"/>
  <c r="E19" i="1"/>
  <c r="J18" i="1"/>
  <c r="J16" i="1"/>
  <c r="J14" i="1"/>
  <c r="J20" i="1" s="1"/>
</calcChain>
</file>

<file path=xl/sharedStrings.xml><?xml version="1.0" encoding="utf-8"?>
<sst xmlns="http://schemas.openxmlformats.org/spreadsheetml/2006/main" count="72" uniqueCount="55">
  <si>
    <t>INGRESOS PERCIBIDOS AL ESTADO POR LA PRODUCCIÓN NACIONAL PETROLERA DEL MES DE ABRIL DE 2021</t>
  </si>
  <si>
    <t>Compañía Operadora</t>
  </si>
  <si>
    <t>FONPETROL</t>
  </si>
  <si>
    <t>CONTRATOS DE DONACIÓN
Aportes solidarios, extraordinarios 
y no reembolsables</t>
  </si>
  <si>
    <t>OBLIGACIONES COMPLEMENTARIAS PARA OBRAS DE BIENESTAR SOCIAL</t>
  </si>
  <si>
    <t>Total
(US$)</t>
  </si>
  <si>
    <t>Número de Contrato</t>
  </si>
  <si>
    <t>Multas
(Q)</t>
  </si>
  <si>
    <t>Regalías
(US$)</t>
  </si>
  <si>
    <t>Participación Estatal en la Producción
(US$)</t>
  </si>
  <si>
    <t>Consejo Nacional de Áreas Protegidas (CONAP)  
(US$)</t>
  </si>
  <si>
    <t>Batallón de Infantería de la Selva
(US$)</t>
  </si>
  <si>
    <t>US$ 0.35 por barril transportado, para las comunidades por cuya jurisdicción pasa el SETH</t>
  </si>
  <si>
    <t xml:space="preserve"> Perenco Guatemala Limited</t>
  </si>
  <si>
    <t>2-85</t>
  </si>
  <si>
    <t>63-A2 No. 065419</t>
  </si>
  <si>
    <t>63-A2 No. 065420</t>
  </si>
  <si>
    <t>NA</t>
  </si>
  <si>
    <t>1-19</t>
  </si>
  <si>
    <t>City Peten S. de R.L.</t>
  </si>
  <si>
    <t>1-2006</t>
  </si>
  <si>
    <t>63-A2 No. 065410, 065411, 065412</t>
  </si>
  <si>
    <t>TOTAL</t>
  </si>
  <si>
    <r>
      <t xml:space="preserve">NA/ </t>
    </r>
    <r>
      <rPr>
        <sz val="12"/>
        <color theme="3"/>
        <rFont val="Titillium"/>
        <family val="3"/>
      </rPr>
      <t>No aplica</t>
    </r>
  </si>
  <si>
    <t>* Ingresos corresponden a la liquidación provisional de regalía y participación estatal del mes de febrero de 2021.</t>
  </si>
  <si>
    <t>REGALIAS AL ESTADO Y OTROS INGRESOS  MENSUALES  AÑO   2021</t>
  </si>
  <si>
    <t>AÑO</t>
  </si>
  <si>
    <t>MES</t>
  </si>
  <si>
    <t>Canon Otorgamiento</t>
  </si>
  <si>
    <t>Canon Superficie</t>
  </si>
  <si>
    <t xml:space="preserve">Solictud Credencial de exportacion </t>
  </si>
  <si>
    <t>Multa Extenporaneo</t>
  </si>
  <si>
    <t>Multa Incompleto</t>
  </si>
  <si>
    <t>Multa Omision</t>
  </si>
  <si>
    <t>Multa Otros</t>
  </si>
  <si>
    <t>Multa Ilegal</t>
  </si>
  <si>
    <t>Regalias al Estado</t>
  </si>
  <si>
    <t>Intereses al Estado</t>
  </si>
  <si>
    <t>TOTAL RECAUDADO EN  QUETZALES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</si>
  <si>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</si>
  <si>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</si>
  <si>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</si>
  <si>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</si>
  <si>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</si>
  <si>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</si>
  <si>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</si>
  <si>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</si>
  <si>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</si>
  <si>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</si>
  <si>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</si>
  <si>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</si>
  <si>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        TOTAL                    </t>
  </si>
  <si>
    <t>TOTAL MENSUAL 2018 QUETZALES</t>
  </si>
  <si>
    <t>MARZO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</si>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</sst>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$-340A]\ #,##0.00"/>
    <numFmt numFmtId="165" formatCode="[$$-2C0A]\ #,##0.00"/>
    <numFmt numFmtId="166" formatCode="[$$-300A]\ #,##0.00"/>
    <numFmt numFmtId="167" formatCode="&quot;Q&quot;#,##0.00"/>
    <numFmt numFmtId="168" formatCode="_(* #,##0.00_);_(* \(#,##0.0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Titillium"/>
      <family val="3"/>
    </font>
    <font>
      <b/>
      <sz val="12"/>
      <color theme="1"/>
      <name val="Titillium"/>
      <family val="3"/>
    </font>
    <font>
      <sz val="10"/>
      <name val="Arial"/>
      <family val="2"/>
    </font>
    <font>
      <b/>
      <sz val="20"/>
      <color theme="4" tint="-0.499984740745262"/>
      <name val="Titillium"/>
      <family val="3"/>
    </font>
    <font>
      <b/>
      <sz val="20"/>
      <color rgb="FF269631"/>
      <name val="Titillium"/>
      <family val="3"/>
    </font>
    <font>
      <b/>
      <sz val="12"/>
      <color theme="3"/>
      <name val="Titillium"/>
      <family val="3"/>
    </font>
    <font>
      <sz val="12"/>
      <name val="Titillium"/>
      <family val="3"/>
    </font>
    <font>
      <b/>
      <i/>
      <sz val="10"/>
      <name val="Titillium"/>
      <family val="3"/>
    </font>
    <font>
      <sz val="10"/>
      <name val="Titillium"/>
      <family val="3"/>
    </font>
    <font>
      <sz val="14"/>
      <name val="Titillium"/>
      <family val="3"/>
    </font>
    <font>
      <b/>
      <sz val="14"/>
      <color theme="3"/>
      <name val="Titillium"/>
      <family val="3"/>
    </font>
    <font>
      <b/>
      <i/>
      <sz val="12"/>
      <color theme="3"/>
      <name val="Titillium"/>
      <family val="3"/>
    </font>
    <font>
      <sz val="12"/>
      <color theme="3"/>
      <name val="Titillium"/>
      <family val="3"/>
    </font>
    <font>
      <b/>
      <i/>
      <sz val="12"/>
      <color rgb="FF024ECA"/>
      <name val="Titillium"/>
      <family val="3"/>
    </font>
    <font>
      <sz val="12"/>
      <color rgb="FF024ECA"/>
      <name val="Titillium"/>
      <family val="3"/>
    </font>
    <font>
      <sz val="11"/>
      <color theme="4" tint="-0.499984740745262"/>
      <name val="Titillium"/>
      <family val="3"/>
    </font>
    <font>
      <sz val="11"/>
      <color rgb="FF024ECA"/>
      <name val="Titillium"/>
      <family val="3"/>
    </font>
    <font>
      <i/>
      <sz val="11"/>
      <color theme="1"/>
      <name val="Titillium"/>
      <family val="3"/>
    </font>
    <font>
      <b/>
      <i/>
      <sz val="11"/>
      <color rgb="FF0350EB"/>
      <name val="Titillium"/>
      <family val="3"/>
    </font>
    <font>
      <b/>
      <sz val="16"/>
      <name val="Titillium"/>
      <family val="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BF3DB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Arial Narrow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CF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AF6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168" fontId="3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4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17" fontId="9" fillId="0" borderId="1" xfId="1" quotePrefix="1" applyNumberFormat="1" applyFont="1" applyFill="1" applyBorder="1" applyAlignment="1">
      <alignment horizontal="center" vertical="center" wrapText="1"/>
    </xf>
    <xf numFmtId="166" fontId="10" fillId="0" borderId="1" xfId="1" quotePrefix="1" applyNumberFormat="1" applyFont="1" applyFill="1" applyBorder="1" applyAlignment="1">
      <alignment horizontal="center" vertical="center" wrapText="1"/>
    </xf>
    <xf numFmtId="167" fontId="6" fillId="4" borderId="1" xfId="1" quotePrefix="1" applyNumberFormat="1" applyFont="1" applyFill="1" applyBorder="1" applyAlignment="1">
      <alignment horizontal="center" vertical="center" wrapText="1"/>
    </xf>
    <xf numFmtId="166" fontId="11" fillId="4" borderId="1" xfId="1" quotePrefix="1" applyNumberFormat="1" applyFont="1" applyFill="1" applyBorder="1" applyAlignment="1">
      <alignment horizontal="center" vertical="center" wrapText="1"/>
    </xf>
    <xf numFmtId="164" fontId="11" fillId="4" borderId="1" xfId="1" quotePrefix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vertical="center" wrapText="1"/>
    </xf>
    <xf numFmtId="164" fontId="14" fillId="0" borderId="0" xfId="1" applyNumberFormat="1" applyFont="1" applyFill="1" applyBorder="1" applyAlignment="1">
      <alignment vertical="center" wrapText="1"/>
    </xf>
    <xf numFmtId="164" fontId="15" fillId="0" borderId="0" xfId="1" applyNumberFormat="1" applyFont="1" applyFill="1" applyBorder="1" applyAlignment="1">
      <alignment vertical="center" wrapText="1"/>
    </xf>
    <xf numFmtId="164" fontId="17" fillId="0" borderId="0" xfId="1" applyNumberFormat="1" applyFont="1" applyFill="1" applyBorder="1" applyAlignment="1">
      <alignment vertical="center" wrapText="1"/>
    </xf>
    <xf numFmtId="0" fontId="18" fillId="0" borderId="0" xfId="0" applyFont="1"/>
    <xf numFmtId="164" fontId="16" fillId="0" borderId="0" xfId="1" applyNumberFormat="1" applyFont="1" applyFill="1" applyBorder="1" applyAlignment="1">
      <alignment horizontal="left" vertical="center" wrapText="1"/>
    </xf>
    <xf numFmtId="164" fontId="17" fillId="0" borderId="0" xfId="1" applyNumberFormat="1" applyFont="1" applyFill="1" applyBorder="1" applyAlignment="1">
      <alignment horizontal="left" vertical="center" wrapText="1"/>
    </xf>
    <xf numFmtId="164" fontId="19" fillId="0" borderId="0" xfId="1" applyNumberFormat="1" applyFont="1" applyFill="1" applyBorder="1" applyAlignment="1">
      <alignment horizontal="left" vertical="center" wrapText="1"/>
    </xf>
    <xf numFmtId="164" fontId="10" fillId="0" borderId="1" xfId="1" quotePrefix="1" applyNumberFormat="1" applyFont="1" applyFill="1" applyBorder="1" applyAlignment="1">
      <alignment horizontal="center" vertical="center" wrapText="1"/>
    </xf>
    <xf numFmtId="17" fontId="6" fillId="4" borderId="1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left" vertical="center" wrapText="1"/>
    </xf>
    <xf numFmtId="164" fontId="15" fillId="0" borderId="0" xfId="1" applyNumberFormat="1" applyFont="1" applyFill="1" applyBorder="1" applyAlignment="1">
      <alignment horizontal="left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164" fontId="8" fillId="0" borderId="12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" fontId="7" fillId="0" borderId="5" xfId="1" quotePrefix="1" applyNumberFormat="1" applyFont="1" applyFill="1" applyBorder="1" applyAlignment="1">
      <alignment horizontal="center" vertical="center" wrapText="1"/>
    </xf>
    <xf numFmtId="17" fontId="7" fillId="0" borderId="6" xfId="1" quotePrefix="1" applyNumberFormat="1" applyFont="1" applyFill="1" applyBorder="1" applyAlignment="1">
      <alignment horizontal="center" vertical="center" wrapText="1"/>
    </xf>
    <xf numFmtId="165" fontId="10" fillId="0" borderId="5" xfId="1" quotePrefix="1" applyNumberFormat="1" applyFont="1" applyFill="1" applyBorder="1" applyAlignment="1">
      <alignment horizontal="center" vertical="center" wrapText="1"/>
    </xf>
    <xf numFmtId="165" fontId="10" fillId="0" borderId="6" xfId="1" quotePrefix="1" applyNumberFormat="1" applyFont="1" applyFill="1" applyBorder="1" applyAlignment="1">
      <alignment horizontal="center" vertical="center" wrapText="1"/>
    </xf>
    <xf numFmtId="17" fontId="7" fillId="0" borderId="1" xfId="1" quotePrefix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0" fillId="2" borderId="2" xfId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3" fillId="6" borderId="0" xfId="0" applyFont="1" applyFill="1" applyAlignment="1">
      <alignment horizontal="center" vertical="center"/>
    </xf>
    <xf numFmtId="0" fontId="25" fillId="6" borderId="1" xfId="3" applyFont="1" applyFill="1" applyBorder="1" applyAlignment="1">
      <alignment horizontal="center" wrapText="1"/>
    </xf>
    <xf numFmtId="4" fontId="25" fillId="6" borderId="5" xfId="3" applyNumberFormat="1" applyFont="1" applyFill="1" applyBorder="1" applyAlignment="1">
      <alignment horizontal="center" wrapText="1"/>
    </xf>
    <xf numFmtId="0" fontId="25" fillId="6" borderId="5" xfId="3" applyFont="1" applyFill="1" applyBorder="1" applyAlignment="1">
      <alignment horizontal="center" wrapText="1"/>
    </xf>
    <xf numFmtId="0" fontId="22" fillId="7" borderId="0" xfId="0" applyFont="1" applyFill="1"/>
    <xf numFmtId="0" fontId="26" fillId="8" borderId="1" xfId="0" applyFont="1" applyFill="1" applyBorder="1" applyAlignment="1">
      <alignment horizontal="center" vertical="center"/>
    </xf>
    <xf numFmtId="0" fontId="27" fillId="8" borderId="2" xfId="4" applyFont="1" applyFill="1" applyBorder="1" applyAlignment="1">
      <alignment horizontal="center" vertical="center" wrapText="1"/>
    </xf>
    <xf numFmtId="4" fontId="28" fillId="8" borderId="1" xfId="0" applyNumberFormat="1" applyFont="1" applyFill="1" applyBorder="1" applyAlignment="1">
      <alignment vertical="center" wrapText="1"/>
    </xf>
    <xf numFmtId="4" fontId="28" fillId="8" borderId="1" xfId="0" applyNumberFormat="1" applyFont="1" applyFill="1" applyBorder="1" applyAlignment="1">
      <alignment wrapText="1"/>
    </xf>
    <xf numFmtId="2" fontId="28" fillId="8" borderId="1" xfId="0" applyNumberFormat="1" applyFont="1" applyFill="1" applyBorder="1" applyAlignment="1">
      <alignment wrapText="1"/>
    </xf>
    <xf numFmtId="43" fontId="28" fillId="8" borderId="1" xfId="2" applyFont="1" applyFill="1" applyBorder="1" applyAlignment="1">
      <alignment wrapText="1"/>
    </xf>
    <xf numFmtId="4" fontId="29" fillId="8" borderId="2" xfId="3" applyNumberFormat="1" applyFont="1" applyFill="1" applyBorder="1" applyAlignment="1">
      <alignment wrapText="1"/>
    </xf>
    <xf numFmtId="168" fontId="28" fillId="8" borderId="1" xfId="0" applyNumberFormat="1" applyFont="1" applyFill="1" applyBorder="1" applyAlignment="1">
      <alignment wrapText="1"/>
    </xf>
    <xf numFmtId="4" fontId="28" fillId="8" borderId="1" xfId="0" applyNumberFormat="1" applyFont="1" applyFill="1" applyBorder="1" applyAlignment="1"/>
    <xf numFmtId="0" fontId="0" fillId="7" borderId="0" xfId="0" applyFill="1"/>
    <xf numFmtId="168" fontId="28" fillId="8" borderId="1" xfId="2" applyNumberFormat="1" applyFont="1" applyFill="1" applyBorder="1" applyAlignment="1">
      <alignment wrapText="1"/>
    </xf>
    <xf numFmtId="43" fontId="28" fillId="8" borderId="0" xfId="2" applyFont="1" applyFill="1"/>
    <xf numFmtId="168" fontId="0" fillId="0" borderId="0" xfId="0" applyNumberFormat="1"/>
    <xf numFmtId="17" fontId="27" fillId="8" borderId="2" xfId="4" applyNumberFormat="1" applyFont="1" applyFill="1" applyBorder="1" applyAlignment="1">
      <alignment horizontal="center" vertical="center" wrapText="1"/>
    </xf>
    <xf numFmtId="43" fontId="0" fillId="0" borderId="0" xfId="2" applyFont="1"/>
    <xf numFmtId="168" fontId="0" fillId="8" borderId="1" xfId="0" applyNumberFormat="1" applyFont="1" applyFill="1" applyBorder="1"/>
    <xf numFmtId="43" fontId="21" fillId="8" borderId="1" xfId="2" applyFont="1" applyFill="1" applyBorder="1"/>
    <xf numFmtId="168" fontId="28" fillId="8" borderId="1" xfId="2" applyNumberFormat="1" applyFont="1" applyFill="1" applyBorder="1" applyAlignment="1">
      <alignment vertical="center" wrapText="1"/>
    </xf>
    <xf numFmtId="43" fontId="28" fillId="8" borderId="1" xfId="2" applyFont="1" applyFill="1" applyBorder="1" applyAlignment="1">
      <alignment vertical="center" wrapText="1"/>
    </xf>
    <xf numFmtId="43" fontId="30" fillId="8" borderId="1" xfId="2" applyFont="1" applyFill="1" applyBorder="1" applyAlignment="1">
      <alignment wrapText="1"/>
    </xf>
    <xf numFmtId="4" fontId="28" fillId="8" borderId="1" xfId="0" applyNumberFormat="1" applyFont="1" applyFill="1" applyBorder="1" applyAlignment="1" applyProtection="1">
      <alignment vertical="center" wrapText="1"/>
    </xf>
    <xf numFmtId="4" fontId="28" fillId="8" borderId="1" xfId="0" applyNumberFormat="1" applyFont="1" applyFill="1" applyBorder="1"/>
    <xf numFmtId="43" fontId="28" fillId="8" borderId="1" xfId="2" applyFont="1" applyFill="1" applyBorder="1" applyAlignment="1">
      <alignment horizontal="center" vertical="center" wrapText="1"/>
    </xf>
    <xf numFmtId="43" fontId="28" fillId="8" borderId="1" xfId="2" applyFont="1" applyFill="1" applyBorder="1"/>
    <xf numFmtId="4" fontId="28" fillId="8" borderId="1" xfId="0" applyNumberFormat="1" applyFont="1" applyFill="1" applyBorder="1" applyAlignment="1">
      <alignment horizontal="right"/>
    </xf>
    <xf numFmtId="14" fontId="27" fillId="8" borderId="2" xfId="3" applyNumberFormat="1" applyFont="1" applyFill="1" applyBorder="1" applyAlignment="1">
      <alignment horizontal="center" vertical="center" wrapText="1"/>
    </xf>
    <xf numFmtId="43" fontId="30" fillId="8" borderId="2" xfId="2" applyFont="1" applyFill="1" applyBorder="1" applyAlignment="1">
      <alignment wrapText="1"/>
    </xf>
    <xf numFmtId="4" fontId="30" fillId="8" borderId="1" xfId="0" applyNumberFormat="1" applyFont="1" applyFill="1" applyBorder="1" applyAlignment="1">
      <alignment horizontal="right" wrapText="1"/>
    </xf>
    <xf numFmtId="43" fontId="28" fillId="8" borderId="5" xfId="2" applyFont="1" applyFill="1" applyBorder="1" applyAlignment="1">
      <alignment horizontal="center" wrapText="1"/>
    </xf>
    <xf numFmtId="43" fontId="28" fillId="8" borderId="1" xfId="2" applyFont="1" applyFill="1" applyBorder="1" applyAlignment="1">
      <alignment horizontal="right"/>
    </xf>
    <xf numFmtId="4" fontId="30" fillId="8" borderId="1" xfId="0" applyNumberFormat="1" applyFont="1" applyFill="1" applyBorder="1" applyAlignment="1">
      <alignment wrapText="1"/>
    </xf>
    <xf numFmtId="14" fontId="26" fillId="8" borderId="2" xfId="3" applyNumberFormat="1" applyFont="1" applyFill="1" applyBorder="1" applyAlignment="1">
      <alignment horizontal="center" vertical="center" wrapText="1"/>
    </xf>
    <xf numFmtId="0" fontId="0" fillId="0" borderId="0" xfId="0" applyFill="1"/>
    <xf numFmtId="0" fontId="31" fillId="6" borderId="2" xfId="0" applyFont="1" applyFill="1" applyBorder="1" applyAlignment="1">
      <alignment horizontal="center"/>
    </xf>
    <xf numFmtId="0" fontId="31" fillId="6" borderId="3" xfId="0" applyFont="1" applyFill="1" applyBorder="1" applyAlignment="1">
      <alignment horizontal="center"/>
    </xf>
    <xf numFmtId="4" fontId="31" fillId="6" borderId="1" xfId="0" applyNumberFormat="1" applyFont="1" applyFill="1" applyBorder="1" applyAlignment="1">
      <alignment horizontal="right"/>
    </xf>
    <xf numFmtId="43" fontId="0" fillId="0" borderId="0" xfId="2" applyFont="1" applyFill="1"/>
    <xf numFmtId="0" fontId="32" fillId="0" borderId="0" xfId="0" applyFont="1" applyFill="1" applyBorder="1" applyAlignment="1">
      <alignment horizontal="center"/>
    </xf>
    <xf numFmtId="4" fontId="32" fillId="0" borderId="0" xfId="0" applyNumberFormat="1" applyFont="1" applyFill="1" applyBorder="1" applyAlignment="1">
      <alignment horizontal="right"/>
    </xf>
    <xf numFmtId="4" fontId="32" fillId="0" borderId="0" xfId="0" applyNumberFormat="1" applyFont="1" applyFill="1" applyBorder="1" applyAlignment="1">
      <alignment horizontal="center" readingOrder="1"/>
    </xf>
    <xf numFmtId="4" fontId="33" fillId="0" borderId="0" xfId="5" applyNumberFormat="1" applyFont="1" applyFill="1" applyBorder="1" applyAlignment="1" applyProtection="1">
      <alignment horizontal="right"/>
      <protection locked="0"/>
    </xf>
    <xf numFmtId="167" fontId="0" fillId="0" borderId="0" xfId="0" applyNumberFormat="1" applyBorder="1" applyAlignment="1"/>
    <xf numFmtId="4" fontId="0" fillId="0" borderId="0" xfId="0" applyNumberFormat="1" applyAlignment="1">
      <alignment horizontal="center"/>
    </xf>
    <xf numFmtId="0" fontId="34" fillId="9" borderId="1" xfId="3" applyFont="1" applyFill="1" applyBorder="1" applyAlignment="1">
      <alignment horizontal="center" wrapText="1"/>
    </xf>
    <xf numFmtId="0" fontId="22" fillId="9" borderId="1" xfId="0" applyFont="1" applyFill="1" applyBorder="1" applyAlignment="1">
      <alignment horizontal="center" wrapText="1"/>
    </xf>
    <xf numFmtId="0" fontId="35" fillId="10" borderId="1" xfId="4" applyFont="1" applyFill="1" applyBorder="1" applyAlignment="1">
      <alignment wrapText="1"/>
    </xf>
    <xf numFmtId="39" fontId="0" fillId="10" borderId="1" xfId="0" applyNumberFormat="1" applyFill="1" applyBorder="1" applyAlignment="1">
      <alignment horizontal="center"/>
    </xf>
    <xf numFmtId="168" fontId="0" fillId="0" borderId="0" xfId="2" applyNumberFormat="1" applyFont="1" applyAlignment="1">
      <alignment horizontal="center"/>
    </xf>
    <xf numFmtId="167" fontId="0" fillId="10" borderId="1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/>
    <xf numFmtId="9" fontId="36" fillId="0" borderId="0" xfId="0" applyNumberFormat="1" applyFont="1"/>
  </cellXfs>
  <cellStyles count="6">
    <cellStyle name="Millares" xfId="2" builtinId="3"/>
    <cellStyle name="Millares 4" xfId="5" xr:uid="{6EE2190C-8376-4050-B1F9-E1E4C74CFC94}"/>
    <cellStyle name="Normal" xfId="0" builtinId="0"/>
    <cellStyle name="Normal 2 2" xfId="1" xr:uid="{DDD9BBC5-B6B7-479D-B3BD-A33FAD297DC0}"/>
    <cellStyle name="Normal_2016" xfId="4" xr:uid="{4A6E11EA-115D-4BD3-9526-A471DA129636}"/>
    <cellStyle name="Normal_Hoja1" xfId="3" xr:uid="{1E7F9175-E76E-4ADB-8B6B-601397D60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REGALIAS AL ESTADO Y OTROS INGRESOS  MENSUALES   AÑO 2021</a:t>
            </a:r>
          </a:p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(Millones de Quetzales)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backWall>
    <c:plotArea>
      <c:layout>
        <c:manualLayout>
          <c:layoutTarget val="inner"/>
          <c:xMode val="edge"/>
          <c:yMode val="edge"/>
          <c:x val="8.919263931775992E-2"/>
          <c:y val="0.14677379592049147"/>
          <c:w val="0.89912574254095967"/>
          <c:h val="0.350280519459656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[1]REGALIAS!$D$3:$N$3</c:f>
              <c:strCache>
                <c:ptCount val="11"/>
                <c:pt idx="0">
                  <c:v>Canon Otorgamiento</c:v>
                </c:pt>
                <c:pt idx="1">
                  <c:v>Canon Superficie</c:v>
                </c:pt>
                <c:pt idx="2">
                  <c:v>Solictud Credencial de exportacion </c:v>
                </c:pt>
                <c:pt idx="3">
                  <c:v>Multa Extenporaneo</c:v>
                </c:pt>
                <c:pt idx="4">
                  <c:v>Multa Incompleto</c:v>
                </c:pt>
                <c:pt idx="5">
                  <c:v>Multa Omision</c:v>
                </c:pt>
                <c:pt idx="6">
                  <c:v>Multa Otros</c:v>
                </c:pt>
                <c:pt idx="7">
                  <c:v>Multa Ilegal</c:v>
                </c:pt>
                <c:pt idx="8">
                  <c:v>Regalias al Estado</c:v>
                </c:pt>
                <c:pt idx="9">
                  <c:v>Intereses al Estado</c:v>
                </c:pt>
                <c:pt idx="10">
                  <c:v>TOTAL RECAUDADO EN  QUETZALES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9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AEE-403B-8E66-90ACCB4422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([1]REGALIAS!$D$3:$N$3,[1]REGALIAS!$D$16:$N$16)</c:f>
              <c:strCache>
                <c:ptCount val="22"/>
                <c:pt idx="0">
                  <c:v>Canon Otorgamiento</c:v>
                </c:pt>
                <c:pt idx="1">
                  <c:v>Canon Superficie</c:v>
                </c:pt>
                <c:pt idx="2">
                  <c:v>Solictud Credencial de exportacion </c:v>
                </c:pt>
                <c:pt idx="3">
                  <c:v>Multa Extenporaneo</c:v>
                </c:pt>
                <c:pt idx="4">
                  <c:v>Multa Incompleto</c:v>
                </c:pt>
                <c:pt idx="5">
                  <c:v>Multa Omision</c:v>
                </c:pt>
                <c:pt idx="6">
                  <c:v>Multa Otros</c:v>
                </c:pt>
                <c:pt idx="7">
                  <c:v>Multa Ilegal</c:v>
                </c:pt>
                <c:pt idx="8">
                  <c:v>Regalias al Estado</c:v>
                </c:pt>
                <c:pt idx="9">
                  <c:v>Intereses al Estado</c:v>
                </c:pt>
                <c:pt idx="10">
                  <c:v>TOTAL RECAUDADO EN  QUETZALES</c:v>
                </c:pt>
                <c:pt idx="11">
                  <c:v>1,300.00</c:v>
                </c:pt>
                <c:pt idx="12">
                  <c:v>7,308,227.25</c:v>
                </c:pt>
                <c:pt idx="13">
                  <c:v>7,000.00</c:v>
                </c:pt>
                <c:pt idx="14">
                  <c:v>4,200.00</c:v>
                </c:pt>
                <c:pt idx="15">
                  <c:v>1,800.00</c:v>
                </c:pt>
                <c:pt idx="16">
                  <c:v>69,323.34</c:v>
                </c:pt>
                <c:pt idx="17">
                  <c:v>20,000.00</c:v>
                </c:pt>
                <c:pt idx="18">
                  <c:v>80,000.00</c:v>
                </c:pt>
                <c:pt idx="19">
                  <c:v>5,468,783.38</c:v>
                </c:pt>
                <c:pt idx="20">
                  <c:v>154,733.01</c:v>
                </c:pt>
                <c:pt idx="21">
                  <c:v>13,115,366.98</c:v>
                </c:pt>
              </c:strCache>
            </c:strRef>
          </c:cat>
          <c:val>
            <c:numRef>
              <c:f>[1]REGALIAS!$D$16:$N$16</c:f>
              <c:numCache>
                <c:formatCode>#,##0.00</c:formatCode>
                <c:ptCount val="11"/>
                <c:pt idx="0">
                  <c:v>1300</c:v>
                </c:pt>
                <c:pt idx="1">
                  <c:v>7308227.2500000009</c:v>
                </c:pt>
                <c:pt idx="2">
                  <c:v>7000</c:v>
                </c:pt>
                <c:pt idx="3">
                  <c:v>4200</c:v>
                </c:pt>
                <c:pt idx="4">
                  <c:v>1800</c:v>
                </c:pt>
                <c:pt idx="5">
                  <c:v>69323.340000000011</c:v>
                </c:pt>
                <c:pt idx="6">
                  <c:v>20000</c:v>
                </c:pt>
                <c:pt idx="7">
                  <c:v>80000</c:v>
                </c:pt>
                <c:pt idx="8">
                  <c:v>5468783.3799999999</c:v>
                </c:pt>
                <c:pt idx="9">
                  <c:v>154733.01</c:v>
                </c:pt>
                <c:pt idx="10">
                  <c:v>13115366.98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1AEE-403B-8E66-90ACCB442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288"/>
        <c:shape val="box"/>
        <c:axId val="120870784"/>
        <c:axId val="120872320"/>
        <c:axId val="0"/>
      </c:bar3DChart>
      <c:catAx>
        <c:axId val="12087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20872320"/>
        <c:crosses val="autoZero"/>
        <c:auto val="1"/>
        <c:lblAlgn val="ctr"/>
        <c:lblOffset val="100"/>
        <c:noMultiLvlLbl val="0"/>
      </c:catAx>
      <c:valAx>
        <c:axId val="120872320"/>
        <c:scaling>
          <c:orientation val="minMax"/>
          <c:max val="2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20870784"/>
        <c:crosses val="autoZero"/>
        <c:crossBetween val="between"/>
        <c:majorUnit val="3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EF5DA"/>
    </a:solidFill>
    <a:ln w="2857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GT" sz="1200"/>
              <a:t>TOTAL RECAUDADO DE REGALIAS AL ESTADO Y OTROS INGRESOS AÑO 2021</a:t>
            </a:r>
          </a:p>
          <a:p>
            <a:pPr>
              <a:defRPr sz="1200"/>
            </a:pPr>
            <a:r>
              <a:rPr lang="es-GT" sz="1200"/>
              <a:t>(PORCENTAJE  MENSUAL)</a:t>
            </a:r>
          </a:p>
        </c:rich>
      </c:tx>
      <c:layout>
        <c:manualLayout>
          <c:xMode val="edge"/>
          <c:yMode val="edge"/>
          <c:x val="0.10541185119469053"/>
          <c:y val="2.01621313365317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020561981507436"/>
          <c:y val="0.23437508033801541"/>
          <c:w val="0.45962093217765199"/>
          <c:h val="0.64347179154836254"/>
        </c:manualLayout>
      </c:layout>
      <c:pie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B42-4905-A3BF-F9280FB21F28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3-8B42-4905-A3BF-F9280FB21F28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B42-4905-A3BF-F9280FB21F28}"/>
              </c:ext>
            </c:extLst>
          </c:dPt>
          <c:dLbls>
            <c:dLbl>
              <c:idx val="1"/>
              <c:layout>
                <c:manualLayout>
                  <c:x val="-6.4082596086668678E-2"/>
                  <c:y val="2.55776121675179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2-4905-A3BF-F9280FB21F28}"/>
                </c:ext>
              </c:extLst>
            </c:dLbl>
            <c:dLbl>
              <c:idx val="2"/>
              <c:layout>
                <c:manualLayout>
                  <c:x val="-0.11054109881472005"/>
                  <c:y val="2.2983142722793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2-4905-A3BF-F9280FB21F28}"/>
                </c:ext>
              </c:extLst>
            </c:dLbl>
            <c:dLbl>
              <c:idx val="3"/>
              <c:layout>
                <c:manualLayout>
                  <c:x val="-0.1430662011974507"/>
                  <c:y val="-1.56807164826235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42-4905-A3BF-F9280FB21F28}"/>
                </c:ext>
              </c:extLst>
            </c:dLbl>
            <c:dLbl>
              <c:idx val="4"/>
              <c:layout>
                <c:manualLayout>
                  <c:x val="-8.4830855812173131E-2"/>
                  <c:y val="-4.13655165730277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2-4905-A3BF-F9280FB21F28}"/>
                </c:ext>
              </c:extLst>
            </c:dLbl>
            <c:dLbl>
              <c:idx val="5"/>
              <c:layout>
                <c:manualLayout>
                  <c:x val="-1.6313168526721218E-2"/>
                  <c:y val="-2.80431925549675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42-4905-A3BF-F9280FB21F28}"/>
                </c:ext>
              </c:extLst>
            </c:dLbl>
            <c:dLbl>
              <c:idx val="6"/>
              <c:layout>
                <c:manualLayout>
                  <c:x val="-3.1187415349896174E-2"/>
                  <c:y val="-8.00162044020759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42-4905-A3BF-F9280FB21F28}"/>
                </c:ext>
              </c:extLst>
            </c:dLbl>
            <c:dLbl>
              <c:idx val="7"/>
              <c:layout>
                <c:manualLayout>
                  <c:x val="0.16929812668049612"/>
                  <c:y val="-8.81919187513798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42-4905-A3BF-F9280FB21F28}"/>
                </c:ext>
              </c:extLst>
            </c:dLbl>
            <c:dLbl>
              <c:idx val="8"/>
              <c:layout>
                <c:manualLayout>
                  <c:x val="7.0830356589737953E-3"/>
                  <c:y val="-8.85136237925944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42-4905-A3BF-F9280FB21F28}"/>
                </c:ext>
              </c:extLst>
            </c:dLbl>
            <c:dLbl>
              <c:idx val="9"/>
              <c:layout>
                <c:manualLayout>
                  <c:x val="0.10418265436895009"/>
                  <c:y val="-2.48337783427631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42-4905-A3BF-F9280FB21F28}"/>
                </c:ext>
              </c:extLst>
            </c:dLbl>
            <c:dLbl>
              <c:idx val="10"/>
              <c:layout>
                <c:manualLayout>
                  <c:x val="0.1455113374512309"/>
                  <c:y val="-3.64945256188269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42-4905-A3BF-F9280FB21F28}"/>
                </c:ext>
              </c:extLst>
            </c:dLbl>
            <c:dLbl>
              <c:idx val="11"/>
              <c:layout>
                <c:manualLayout>
                  <c:x val="5.811217122223819E-2"/>
                  <c:y val="-9.69444990236442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42-4905-A3BF-F9280FB21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[1]REGALIAS!$L$21:$L$24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[1]REGALIAS!$N$21:$N$24</c:f>
              <c:numCache>
                <c:formatCode>_(* #,##0.00_);_(* \(#,##0.00\);_(* "-"??_);_(@_)</c:formatCode>
                <c:ptCount val="4"/>
                <c:pt idx="0">
                  <c:v>89.720679703008969</c:v>
                </c:pt>
                <c:pt idx="1">
                  <c:v>5.7500381129251483</c:v>
                </c:pt>
                <c:pt idx="2">
                  <c:v>2.7172500818577934</c:v>
                </c:pt>
                <c:pt idx="3">
                  <c:v>1.8120321022080921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B42-4905-A3BF-F9280FB21F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15277967148097524"/>
          <c:y val="0.85053147651148564"/>
          <c:w val="0.75326422645992763"/>
          <c:h val="0.13176507933367715"/>
        </c:manualLayout>
      </c:layout>
      <c:overlay val="0"/>
      <c:txPr>
        <a:bodyPr/>
        <a:lstStyle/>
        <a:p>
          <a:pPr rtl="0">
            <a:defRPr sz="1200">
              <a:latin typeface="+mn-lt"/>
            </a:defRPr>
          </a:pPr>
          <a:endParaRPr lang="es-GT"/>
        </a:p>
      </c:txPr>
    </c:legend>
    <c:plotVisOnly val="1"/>
    <c:dispBlanksAs val="zero"/>
    <c:showDLblsOverMax val="0"/>
  </c:chart>
  <c:spPr>
    <a:solidFill>
      <a:srgbClr val="FBF3DB"/>
    </a:solidFill>
    <a:ln w="28575"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1272430</xdr:colOff>
      <xdr:row>13</xdr:row>
      <xdr:rowOff>285750</xdr:rowOff>
    </xdr:from>
    <xdr:to>
      <xdr:col>6</xdr:col>
      <xdr:colOff>168090</xdr:colOff>
      <xdr:row>14</xdr:row>
      <xdr:rowOff>202267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D96191-4687-4201-A4A6-FDC0AB1062AF}"/>
            </a:ext>
          </a:extLst>
        </xdr:cNvPr>
        <xdr:cNvSpPr txBox="1"/>
      </xdr:nvSpPr>
      <xdr:spPr>
        <a:xfrm>
          <a:off x="5834905" y="4772025"/>
          <a:ext cx="410135" cy="211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 b="0">
              <a:solidFill>
                <a:schemeClr val="tx2"/>
              </a:solidFill>
            </a:rPr>
            <a:t>*</a:t>
          </a:r>
        </a:p>
      </xdr:txBody>
    </xdr:sp>
    <xdr:clientData/>
  </xdr:twoCellAnchor>
  <xdr:oneCellAnchor>
    <xdr:from>
      <xdr:col>9</xdr:col>
      <xdr:colOff>0</xdr:colOff>
      <xdr:row>13</xdr:row>
      <xdr:rowOff>0</xdr:rowOff>
    </xdr:from>
    <xdr:ext cx="1030192" cy="63366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37DAB40-682A-4D2D-B58F-B3B6ACA6BE96}"/>
            </a:ext>
          </a:extLst>
        </xdr:cNvPr>
        <xdr:cNvSpPr txBox="1">
          <a:spLocks noChangeArrowheads="1"/>
        </xdr:cNvSpPr>
      </xdr:nvSpPr>
      <xdr:spPr bwMode="auto">
        <a:xfrm>
          <a:off x="10925175" y="4486275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030192" cy="63366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D228145-97E5-46D5-A35F-07F59E57073A}"/>
            </a:ext>
          </a:extLst>
        </xdr:cNvPr>
        <xdr:cNvSpPr txBox="1">
          <a:spLocks noChangeArrowheads="1"/>
        </xdr:cNvSpPr>
      </xdr:nvSpPr>
      <xdr:spPr bwMode="auto">
        <a:xfrm>
          <a:off x="10925175" y="4486275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030192" cy="63366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16E08D3-7C4C-4737-A844-46A0BD41DDC7}"/>
            </a:ext>
          </a:extLst>
        </xdr:cNvPr>
        <xdr:cNvSpPr txBox="1">
          <a:spLocks noChangeArrowheads="1"/>
        </xdr:cNvSpPr>
      </xdr:nvSpPr>
      <xdr:spPr bwMode="auto">
        <a:xfrm>
          <a:off x="10925175" y="5219700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030192" cy="63366"/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EE0E044B-8856-4BB9-B916-65D53C272966}"/>
            </a:ext>
          </a:extLst>
        </xdr:cNvPr>
        <xdr:cNvSpPr txBox="1">
          <a:spLocks noChangeArrowheads="1"/>
        </xdr:cNvSpPr>
      </xdr:nvSpPr>
      <xdr:spPr bwMode="auto">
        <a:xfrm>
          <a:off x="10925175" y="5219700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3</xdr:col>
      <xdr:colOff>11206</xdr:colOff>
      <xdr:row>12</xdr:row>
      <xdr:rowOff>500343</xdr:rowOff>
    </xdr:from>
    <xdr:to>
      <xdr:col>3</xdr:col>
      <xdr:colOff>288462</xdr:colOff>
      <xdr:row>12</xdr:row>
      <xdr:rowOff>662268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263401DF-A475-4DC4-85D4-E58B74238B3C}"/>
            </a:ext>
          </a:extLst>
        </xdr:cNvPr>
        <xdr:cNvSpPr txBox="1"/>
      </xdr:nvSpPr>
      <xdr:spPr>
        <a:xfrm>
          <a:off x="3048000" y="4072218"/>
          <a:ext cx="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GT" sz="1200">
              <a:solidFill>
                <a:srgbClr val="0000CC"/>
              </a:solidFill>
            </a:rPr>
            <a:t>*</a:t>
          </a:r>
        </a:p>
      </xdr:txBody>
    </xdr:sp>
    <xdr:clientData/>
  </xdr:twoCellAnchor>
  <xdr:twoCellAnchor>
    <xdr:from>
      <xdr:col>4</xdr:col>
      <xdr:colOff>1178299</xdr:colOff>
      <xdr:row>18</xdr:row>
      <xdr:rowOff>28575</xdr:rowOff>
    </xdr:from>
    <xdr:to>
      <xdr:col>5</xdr:col>
      <xdr:colOff>284071</xdr:colOff>
      <xdr:row>18</xdr:row>
      <xdr:rowOff>271183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C4338F6-1CE6-437D-BA13-683BBD702091}"/>
            </a:ext>
          </a:extLst>
        </xdr:cNvPr>
        <xdr:cNvSpPr txBox="1"/>
      </xdr:nvSpPr>
      <xdr:spPr>
        <a:xfrm>
          <a:off x="4226299" y="6343650"/>
          <a:ext cx="620247" cy="242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 b="0">
              <a:solidFill>
                <a:schemeClr val="tx2"/>
              </a:solidFill>
            </a:rPr>
            <a:t>*</a:t>
          </a:r>
        </a:p>
      </xdr:txBody>
    </xdr:sp>
    <xdr:clientData/>
  </xdr:twoCellAnchor>
  <xdr:twoCellAnchor>
    <xdr:from>
      <xdr:col>4</xdr:col>
      <xdr:colOff>1208554</xdr:colOff>
      <xdr:row>14</xdr:row>
      <xdr:rowOff>19050</xdr:rowOff>
    </xdr:from>
    <xdr:to>
      <xdr:col>5</xdr:col>
      <xdr:colOff>156323</xdr:colOff>
      <xdr:row>14</xdr:row>
      <xdr:rowOff>251012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59B55FEF-9FC0-41C3-8466-BB8E47401E56}"/>
            </a:ext>
          </a:extLst>
        </xdr:cNvPr>
        <xdr:cNvSpPr txBox="1"/>
      </xdr:nvSpPr>
      <xdr:spPr>
        <a:xfrm>
          <a:off x="4256554" y="4800600"/>
          <a:ext cx="462244" cy="231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 b="0">
              <a:solidFill>
                <a:schemeClr val="tx2"/>
              </a:solidFill>
            </a:rPr>
            <a:t>*</a:t>
          </a:r>
        </a:p>
      </xdr:txBody>
    </xdr:sp>
    <xdr:clientData/>
  </xdr:twoCellAnchor>
  <xdr:oneCellAnchor>
    <xdr:from>
      <xdr:col>9</xdr:col>
      <xdr:colOff>0</xdr:colOff>
      <xdr:row>15</xdr:row>
      <xdr:rowOff>0</xdr:rowOff>
    </xdr:from>
    <xdr:ext cx="1030192" cy="63366"/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493E44A3-A86C-4D85-8B87-DD8425AD206D}"/>
            </a:ext>
          </a:extLst>
        </xdr:cNvPr>
        <xdr:cNvSpPr txBox="1">
          <a:spLocks noChangeArrowheads="1"/>
        </xdr:cNvSpPr>
      </xdr:nvSpPr>
      <xdr:spPr bwMode="auto">
        <a:xfrm>
          <a:off x="10925175" y="5219700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030192" cy="63366"/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CA06AFA4-5DEF-4598-BDB7-9C87C9769387}"/>
            </a:ext>
          </a:extLst>
        </xdr:cNvPr>
        <xdr:cNvSpPr txBox="1">
          <a:spLocks noChangeArrowheads="1"/>
        </xdr:cNvSpPr>
      </xdr:nvSpPr>
      <xdr:spPr bwMode="auto">
        <a:xfrm>
          <a:off x="10925175" y="5219700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030192" cy="63366"/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A3B53AE-8FB0-4E46-96B7-02E4F08FFC77}"/>
            </a:ext>
          </a:extLst>
        </xdr:cNvPr>
        <xdr:cNvSpPr txBox="1">
          <a:spLocks noChangeArrowheads="1"/>
        </xdr:cNvSpPr>
      </xdr:nvSpPr>
      <xdr:spPr bwMode="auto">
        <a:xfrm>
          <a:off x="10925175" y="5953125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030192" cy="63366"/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F805FEC5-F8EA-40E7-9CCF-3021F2D4D9E1}"/>
            </a:ext>
          </a:extLst>
        </xdr:cNvPr>
        <xdr:cNvSpPr txBox="1">
          <a:spLocks noChangeArrowheads="1"/>
        </xdr:cNvSpPr>
      </xdr:nvSpPr>
      <xdr:spPr bwMode="auto">
        <a:xfrm>
          <a:off x="10925175" y="5953125"/>
          <a:ext cx="1030192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1</xdr:col>
      <xdr:colOff>44</xdr:colOff>
      <xdr:row>1</xdr:row>
      <xdr:rowOff>0</xdr:rowOff>
    </xdr:from>
    <xdr:to>
      <xdr:col>5</xdr:col>
      <xdr:colOff>866392</xdr:colOff>
      <xdr:row>7</xdr:row>
      <xdr:rowOff>131294</xdr:rowOff>
    </xdr:to>
    <xdr:pic>
      <xdr:nvPicPr>
        <xdr:cNvPr id="15" name="Imagen 14" descr="https://ci6.googleusercontent.com/proxy/4_BCpqu3FJgUM7lPNE_MCoqXrrsT6jphd5W4iDy3fYnqKr9TMbie9QXfvaiQBSQWrlzjnf8clFblCoxXY0JFEFtkxnXTyOZ39obc20Cz_utIOeeM-P_VjRlusfmJBH6_463sqyzmEBrQtVoxgi2BSy23Eyqydc8S3OHaZ2GCwFK6BN48jH7tBnhb7SRdUZNumoDxwJu2clr3W5MCfA=s0-d-e1-ft#https://docs.google.com/uc?export=download&amp;id=14daMYGYTedI1Gc-bIKMtXa95z6BmCvah&amp;revid=0B7hwJfNO0_MEenZvVDBYdkp1LzIwVk9YTU5Fc1l3S01WNDVBPQ">
          <a:extLst>
            <a:ext uri="{FF2B5EF4-FFF2-40B4-BE49-F238E27FC236}">
              <a16:creationId xmlns:a16="http://schemas.microsoft.com/office/drawing/2014/main" id="{53ADDBD9-E1F2-4884-AD1C-6AD89F9BC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809" y="224118"/>
          <a:ext cx="5113377" cy="14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26460</xdr:colOff>
      <xdr:row>18</xdr:row>
      <xdr:rowOff>8467</xdr:rowOff>
    </xdr:from>
    <xdr:to>
      <xdr:col>8</xdr:col>
      <xdr:colOff>1628775</xdr:colOff>
      <xdr:row>40</xdr:row>
      <xdr:rowOff>109009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337FD82D-8FC3-4945-A2FD-F46E4B97A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269145</xdr:colOff>
      <xdr:row>18</xdr:row>
      <xdr:rowOff>19699</xdr:rowOff>
    </xdr:from>
    <xdr:to>
      <xdr:col>14</xdr:col>
      <xdr:colOff>83344</xdr:colOff>
      <xdr:row>40</xdr:row>
      <xdr:rowOff>111486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1144F262-F4FB-4A94-8615-9212E8180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1000124</xdr:colOff>
      <xdr:row>0</xdr:row>
      <xdr:rowOff>933450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9638B665-8AFA-4B16-BE88-1A6A7700950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43349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ALIAS%20%20DGM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ALIAS"/>
    </sheetNames>
    <sheetDataSet>
      <sheetData sheetId="0">
        <row r="3">
          <cell r="D3" t="str">
            <v>Canon Otorgamiento</v>
          </cell>
          <cell r="E3" t="str">
            <v>Canon Superficie</v>
          </cell>
          <cell r="F3" t="str">
            <v xml:space="preserve">Solictud Credencial de exportacion </v>
          </cell>
          <cell r="G3" t="str">
            <v>Multa Extenporaneo</v>
          </cell>
          <cell r="H3" t="str">
            <v>Multa Incompleto</v>
          </cell>
          <cell r="I3" t="str">
            <v>Multa Omision</v>
          </cell>
          <cell r="J3" t="str">
            <v>Multa Otros</v>
          </cell>
          <cell r="K3" t="str">
            <v>Multa Ilegal</v>
          </cell>
          <cell r="L3" t="str">
            <v>Regalias al Estado</v>
          </cell>
          <cell r="M3" t="str">
            <v>Intereses al Estado</v>
          </cell>
          <cell r="N3" t="str">
            <v>TOTAL RECAUDADO EN  QUETZALES</v>
          </cell>
        </row>
        <row r="16">
          <cell r="D16">
            <v>1300</v>
          </cell>
          <cell r="E16">
            <v>7308227.2500000009</v>
          </cell>
          <cell r="F16">
            <v>7000</v>
          </cell>
          <cell r="G16">
            <v>4200</v>
          </cell>
          <cell r="H16">
            <v>1800</v>
          </cell>
          <cell r="I16">
            <v>69323.340000000011</v>
          </cell>
          <cell r="J16">
            <v>20000</v>
          </cell>
          <cell r="K16">
            <v>80000</v>
          </cell>
          <cell r="L16">
            <v>5468783.3799999999</v>
          </cell>
          <cell r="M16">
            <v>154733.01</v>
          </cell>
          <cell r="N16">
            <v>13115366.98</v>
          </cell>
        </row>
        <row r="21">
          <cell r="L21" t="str">
            <v>ENERO</v>
          </cell>
          <cell r="N21">
            <v>89.720679703008969</v>
          </cell>
        </row>
        <row r="22">
          <cell r="L22" t="str">
            <v>FEBRERO</v>
          </cell>
          <cell r="N22">
            <v>5.7500381129251483</v>
          </cell>
        </row>
        <row r="23">
          <cell r="L23" t="str">
            <v>MARZO</v>
          </cell>
          <cell r="N23">
            <v>2.7172500818577934</v>
          </cell>
        </row>
        <row r="24">
          <cell r="L24" t="str">
            <v>ABRIL</v>
          </cell>
          <cell r="N24">
            <v>1.8120321022080921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D261-10A8-493C-A6E5-813752CBC8AA}">
  <dimension ref="B2:Q35"/>
  <sheetViews>
    <sheetView showGridLines="0" zoomScale="85" zoomScaleNormal="85" workbookViewId="0">
      <selection activeCell="B10" sqref="B10:J10"/>
    </sheetView>
  </sheetViews>
  <sheetFormatPr baseColWidth="10" defaultRowHeight="15"/>
  <cols>
    <col min="1" max="1" width="4.7109375" style="1" customWidth="1"/>
    <col min="2" max="2" width="24.28515625" style="1" customWidth="1"/>
    <col min="3" max="3" width="16.7109375" style="1" customWidth="1"/>
    <col min="4" max="4" width="16.7109375" style="1" hidden="1" customWidth="1"/>
    <col min="5" max="8" width="22.7109375" style="1" customWidth="1"/>
    <col min="9" max="9" width="27.28515625" style="1" customWidth="1"/>
    <col min="10" max="10" width="19.7109375" style="1" customWidth="1"/>
    <col min="11" max="11" width="19.140625" style="1" customWidth="1"/>
    <col min="12" max="16384" width="11.42578125" style="1"/>
  </cols>
  <sheetData>
    <row r="2" spans="2:11">
      <c r="B2"/>
    </row>
    <row r="8" spans="2:11" ht="16.5">
      <c r="I8" s="39"/>
      <c r="J8" s="39"/>
    </row>
    <row r="10" spans="2:11" ht="36" customHeight="1">
      <c r="B10" s="40" t="s">
        <v>0</v>
      </c>
      <c r="C10" s="41"/>
      <c r="D10" s="41"/>
      <c r="E10" s="41"/>
      <c r="F10" s="41"/>
      <c r="G10" s="41"/>
      <c r="H10" s="41"/>
      <c r="I10" s="41"/>
      <c r="J10" s="42"/>
    </row>
    <row r="11" spans="2:11" ht="8.25" customHeight="1"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2:11" ht="75" customHeight="1">
      <c r="B12" s="43" t="s">
        <v>1</v>
      </c>
      <c r="C12" s="43" t="s">
        <v>2</v>
      </c>
      <c r="D12" s="43"/>
      <c r="E12" s="43"/>
      <c r="F12" s="43"/>
      <c r="G12" s="44" t="s">
        <v>3</v>
      </c>
      <c r="H12" s="45"/>
      <c r="I12" s="4" t="s">
        <v>4</v>
      </c>
      <c r="J12" s="43" t="s">
        <v>5</v>
      </c>
      <c r="K12" s="3"/>
    </row>
    <row r="13" spans="2:11" ht="72" customHeight="1">
      <c r="B13" s="43"/>
      <c r="C13" s="5" t="s">
        <v>6</v>
      </c>
      <c r="D13" s="5" t="s">
        <v>7</v>
      </c>
      <c r="E13" s="5" t="s">
        <v>8</v>
      </c>
      <c r="F13" s="5" t="s">
        <v>9</v>
      </c>
      <c r="G13" s="5" t="s">
        <v>10</v>
      </c>
      <c r="H13" s="5" t="s">
        <v>11</v>
      </c>
      <c r="I13" s="6" t="s">
        <v>12</v>
      </c>
      <c r="J13" s="43"/>
    </row>
    <row r="14" spans="2:11" ht="23.25" customHeight="1">
      <c r="B14" s="30" t="s">
        <v>13</v>
      </c>
      <c r="C14" s="35" t="s">
        <v>14</v>
      </c>
      <c r="D14" s="36"/>
      <c r="E14" s="7" t="s">
        <v>15</v>
      </c>
      <c r="F14" s="7" t="s">
        <v>16</v>
      </c>
      <c r="G14" s="33">
        <v>54191.13</v>
      </c>
      <c r="H14" s="33">
        <v>162573.39000000001</v>
      </c>
      <c r="I14" s="36" t="s">
        <v>17</v>
      </c>
      <c r="J14" s="20">
        <f>SUM(E14:I15)</f>
        <v>2072732.01</v>
      </c>
    </row>
    <row r="15" spans="2:11" ht="35.1" customHeight="1">
      <c r="B15" s="30"/>
      <c r="C15" s="35"/>
      <c r="D15" s="37"/>
      <c r="E15" s="8">
        <v>398954.34</v>
      </c>
      <c r="F15" s="8">
        <v>1457013.15</v>
      </c>
      <c r="G15" s="34"/>
      <c r="H15" s="34"/>
      <c r="I15" s="38"/>
      <c r="J15" s="20"/>
    </row>
    <row r="16" spans="2:11" ht="23.25" customHeight="1">
      <c r="B16" s="30" t="s">
        <v>13</v>
      </c>
      <c r="C16" s="31" t="s">
        <v>18</v>
      </c>
      <c r="D16" s="37"/>
      <c r="E16" s="24" t="s">
        <v>17</v>
      </c>
      <c r="F16" s="27"/>
      <c r="G16" s="24" t="s">
        <v>17</v>
      </c>
      <c r="H16" s="27"/>
      <c r="I16" s="33">
        <v>93775.08</v>
      </c>
      <c r="J16" s="20">
        <f>SUM(E16:I17)</f>
        <v>93775.08</v>
      </c>
    </row>
    <row r="17" spans="2:17" ht="35.1" customHeight="1">
      <c r="B17" s="30"/>
      <c r="C17" s="32"/>
      <c r="D17" s="37"/>
      <c r="E17" s="25"/>
      <c r="F17" s="29"/>
      <c r="G17" s="25"/>
      <c r="H17" s="29"/>
      <c r="I17" s="34"/>
      <c r="J17" s="20"/>
    </row>
    <row r="18" spans="2:17" ht="28.5" customHeight="1">
      <c r="B18" s="30" t="s">
        <v>19</v>
      </c>
      <c r="C18" s="35" t="s">
        <v>20</v>
      </c>
      <c r="D18" s="37"/>
      <c r="E18" s="7" t="s">
        <v>21</v>
      </c>
      <c r="F18" s="24" t="s">
        <v>17</v>
      </c>
      <c r="G18" s="24" t="s">
        <v>17</v>
      </c>
      <c r="H18" s="26"/>
      <c r="I18" s="27"/>
      <c r="J18" s="20">
        <f>SUM(E18:I19)</f>
        <v>56471.66</v>
      </c>
    </row>
    <row r="19" spans="2:17" ht="35.1" customHeight="1">
      <c r="B19" s="30"/>
      <c r="C19" s="35"/>
      <c r="D19" s="38"/>
      <c r="E19" s="8">
        <f>47541.89+6573.15+2356.62</f>
        <v>56471.66</v>
      </c>
      <c r="F19" s="25"/>
      <c r="G19" s="25"/>
      <c r="H19" s="28"/>
      <c r="I19" s="29"/>
      <c r="J19" s="20"/>
    </row>
    <row r="20" spans="2:17" ht="40.5" customHeight="1">
      <c r="B20" s="21" t="s">
        <v>22</v>
      </c>
      <c r="C20" s="21"/>
      <c r="D20" s="9" t="e">
        <f>#REF!</f>
        <v>#REF!</v>
      </c>
      <c r="E20" s="10">
        <f>SUM(E14:E19)</f>
        <v>455426</v>
      </c>
      <c r="F20" s="10">
        <f>SUM(F14:F19)</f>
        <v>1457013.15</v>
      </c>
      <c r="G20" s="10">
        <f>SUM(G14:G19)</f>
        <v>54191.13</v>
      </c>
      <c r="H20" s="10">
        <f t="shared" ref="H20:I20" si="0">SUM(H14:H19)</f>
        <v>162573.39000000001</v>
      </c>
      <c r="I20" s="10">
        <f t="shared" si="0"/>
        <v>93775.08</v>
      </c>
      <c r="J20" s="11">
        <f>SUM(J14:J19)</f>
        <v>2222978.75</v>
      </c>
    </row>
    <row r="21" spans="2:17" ht="11.25" customHeight="1"/>
    <row r="22" spans="2:17" ht="15" customHeight="1">
      <c r="B22" s="12" t="s">
        <v>23</v>
      </c>
      <c r="C22" s="12"/>
      <c r="D22" s="12"/>
      <c r="E22" s="12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 ht="15" customHeight="1">
      <c r="B23" s="22" t="s">
        <v>24</v>
      </c>
      <c r="C23" s="22"/>
      <c r="D23" s="22"/>
      <c r="E23" s="22"/>
      <c r="F23" s="22"/>
      <c r="G23" s="22"/>
      <c r="H23" s="22"/>
      <c r="I23" s="22"/>
      <c r="J23" s="22"/>
      <c r="K23" s="14"/>
      <c r="L23" s="14"/>
      <c r="M23" s="14"/>
      <c r="N23" s="14"/>
      <c r="O23" s="14"/>
      <c r="P23" s="14"/>
      <c r="Q23" s="14"/>
    </row>
    <row r="24" spans="2:17" ht="15" customHeight="1">
      <c r="B24" s="22"/>
      <c r="C24" s="22"/>
      <c r="D24" s="22"/>
      <c r="E24" s="22"/>
      <c r="F24" s="22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2:17" ht="15" customHeight="1">
      <c r="B25" s="23"/>
      <c r="C25" s="23"/>
      <c r="D25" s="23"/>
      <c r="E25" s="23"/>
      <c r="F25" s="23"/>
      <c r="G25" s="23"/>
      <c r="H25" s="23"/>
      <c r="I25" s="23"/>
      <c r="J25" s="23"/>
      <c r="K25" s="14"/>
      <c r="L25" s="14"/>
      <c r="M25" s="14"/>
      <c r="N25" s="14"/>
      <c r="O25" s="14"/>
      <c r="P25" s="14"/>
      <c r="Q25" s="14"/>
    </row>
    <row r="26" spans="2:17" ht="15" customHeight="1">
      <c r="B26" s="17"/>
      <c r="C26" s="17"/>
      <c r="D26" s="17"/>
      <c r="E26" s="17"/>
      <c r="F26" s="17"/>
      <c r="G26" s="17"/>
      <c r="H26" s="17"/>
      <c r="I26" s="17"/>
      <c r="J26" s="17"/>
    </row>
    <row r="27" spans="2:17" ht="15" customHeight="1">
      <c r="B27" s="17"/>
      <c r="C27" s="17"/>
      <c r="D27" s="17"/>
      <c r="E27" s="17"/>
      <c r="F27" s="17"/>
      <c r="G27" s="17"/>
      <c r="H27" s="17"/>
      <c r="I27" s="17"/>
      <c r="J27" s="17"/>
    </row>
    <row r="28" spans="2:17" ht="15" customHeight="1">
      <c r="B28" s="17"/>
      <c r="C28" s="17"/>
      <c r="D28" s="17"/>
      <c r="E28" s="17"/>
      <c r="F28" s="17"/>
      <c r="G28" s="17"/>
      <c r="H28" s="17"/>
      <c r="I28" s="17"/>
      <c r="J28" s="17"/>
    </row>
    <row r="29" spans="2:17" ht="15" customHeight="1">
      <c r="B29" s="15"/>
      <c r="C29" s="15"/>
      <c r="D29" s="15"/>
      <c r="E29" s="15"/>
      <c r="F29" s="15"/>
      <c r="G29" s="15"/>
      <c r="H29" s="15"/>
      <c r="I29" s="15"/>
      <c r="J29" s="15"/>
    </row>
    <row r="30" spans="2:17" ht="15.75">
      <c r="B30" s="16"/>
    </row>
    <row r="31" spans="2:17" ht="50.25" customHeight="1">
      <c r="B31" s="18"/>
      <c r="C31" s="18"/>
      <c r="D31" s="18"/>
      <c r="E31" s="18"/>
      <c r="F31" s="18"/>
      <c r="G31" s="18"/>
      <c r="H31" s="18"/>
      <c r="I31" s="18"/>
    </row>
    <row r="33" spans="2:10">
      <c r="B33" s="18"/>
      <c r="C33" s="18"/>
      <c r="D33" s="18"/>
      <c r="E33" s="18"/>
      <c r="F33" s="18"/>
      <c r="G33" s="18"/>
      <c r="H33" s="18"/>
      <c r="I33" s="18"/>
      <c r="J33" s="18"/>
    </row>
    <row r="35" spans="2:10" ht="15.75">
      <c r="C35" s="19"/>
      <c r="D35" s="19"/>
      <c r="E35" s="19"/>
      <c r="F35" s="19"/>
      <c r="G35" s="19"/>
      <c r="H35" s="19"/>
      <c r="I35" s="19"/>
      <c r="J35" s="19"/>
    </row>
  </sheetData>
  <mergeCells count="34">
    <mergeCell ref="I8:J8"/>
    <mergeCell ref="B10:J10"/>
    <mergeCell ref="B12:B13"/>
    <mergeCell ref="C12:F12"/>
    <mergeCell ref="G12:H12"/>
    <mergeCell ref="J12:J13"/>
    <mergeCell ref="B26:J26"/>
    <mergeCell ref="J14:J15"/>
    <mergeCell ref="B16:B17"/>
    <mergeCell ref="C16:C17"/>
    <mergeCell ref="E16:F17"/>
    <mergeCell ref="G16:H17"/>
    <mergeCell ref="I16:I17"/>
    <mergeCell ref="J16:J17"/>
    <mergeCell ref="B14:B15"/>
    <mergeCell ref="C14:C15"/>
    <mergeCell ref="D14:D19"/>
    <mergeCell ref="G14:G15"/>
    <mergeCell ref="H14:H15"/>
    <mergeCell ref="I14:I15"/>
    <mergeCell ref="B18:B19"/>
    <mergeCell ref="C18:C19"/>
    <mergeCell ref="J18:J19"/>
    <mergeCell ref="B20:C20"/>
    <mergeCell ref="B23:J23"/>
    <mergeCell ref="B24:F24"/>
    <mergeCell ref="B25:J25"/>
    <mergeCell ref="F18:F19"/>
    <mergeCell ref="G18:I19"/>
    <mergeCell ref="B27:J27"/>
    <mergeCell ref="B28:J28"/>
    <mergeCell ref="B31:I31"/>
    <mergeCell ref="B33:J33"/>
    <mergeCell ref="C35:J35"/>
  </mergeCells>
  <printOptions horizontalCentered="1" verticalCentered="1"/>
  <pageMargins left="0.94488188976377963" right="0.9055118110236221" top="0.23622047244094491" bottom="1.4173228346456694" header="0.31496062992125984" footer="0.31496062992125984"/>
  <pageSetup scale="55" orientation="landscape" r:id="rId1"/>
  <ignoredErrors>
    <ignoredError sqref="C14:C1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5F05-7ED0-47F4-B16E-9FADF6251955}">
  <dimension ref="A1:T44"/>
  <sheetViews>
    <sheetView tabSelected="1" zoomScale="85" zoomScaleNormal="85" workbookViewId="0">
      <selection activeCell="D16" sqref="D16"/>
    </sheetView>
  </sheetViews>
  <sheetFormatPr baseColWidth="10" defaultRowHeight="15"/>
  <cols>
    <col min="1" max="1" width="6" customWidth="1"/>
    <col min="2" max="2" width="17.7109375" customWidth="1"/>
    <col min="3" max="3" width="20.42578125" customWidth="1"/>
    <col min="4" max="4" width="20.85546875" customWidth="1"/>
    <col min="5" max="6" width="19.5703125" customWidth="1"/>
    <col min="7" max="7" width="18.85546875" customWidth="1"/>
    <col min="8" max="8" width="17.140625" customWidth="1"/>
    <col min="9" max="9" width="25.7109375" style="46" customWidth="1"/>
    <col min="10" max="10" width="18.140625" customWidth="1"/>
    <col min="11" max="11" width="18.7109375" style="47" customWidth="1"/>
    <col min="12" max="12" width="19.5703125" customWidth="1"/>
    <col min="13" max="13" width="20" customWidth="1"/>
    <col min="14" max="14" width="21.42578125" customWidth="1"/>
    <col min="15" max="15" width="15" bestFit="1" customWidth="1"/>
    <col min="22" max="22" width="255.7109375" customWidth="1"/>
  </cols>
  <sheetData>
    <row r="1" spans="1:20" ht="74.25" customHeight="1"/>
    <row r="2" spans="1:20" ht="33.75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20" ht="47.25">
      <c r="B3" s="49" t="s">
        <v>26</v>
      </c>
      <c r="C3" s="49" t="s">
        <v>27</v>
      </c>
      <c r="D3" s="50" t="s">
        <v>28</v>
      </c>
      <c r="E3" s="50" t="s">
        <v>29</v>
      </c>
      <c r="F3" s="50" t="s">
        <v>30</v>
      </c>
      <c r="G3" s="50" t="s">
        <v>31</v>
      </c>
      <c r="H3" s="50" t="s">
        <v>32</v>
      </c>
      <c r="I3" s="50" t="s">
        <v>33</v>
      </c>
      <c r="J3" s="50" t="s">
        <v>34</v>
      </c>
      <c r="K3" s="50" t="s">
        <v>35</v>
      </c>
      <c r="L3" s="50" t="s">
        <v>36</v>
      </c>
      <c r="M3" s="50" t="s">
        <v>37</v>
      </c>
      <c r="N3" s="51" t="s">
        <v>38</v>
      </c>
      <c r="O3" s="52"/>
      <c r="P3" s="52"/>
      <c r="Q3" s="52"/>
      <c r="R3" s="52"/>
      <c r="S3" s="52"/>
      <c r="T3" s="52"/>
    </row>
    <row r="4" spans="1:20" ht="15.75">
      <c r="B4" s="53">
        <v>2021</v>
      </c>
      <c r="C4" s="54" t="s">
        <v>39</v>
      </c>
      <c r="D4" s="55">
        <v>0</v>
      </c>
      <c r="E4" s="56">
        <v>6460643.8600000003</v>
      </c>
      <c r="F4" s="56"/>
      <c r="G4" s="56">
        <v>1800</v>
      </c>
      <c r="H4" s="57">
        <v>1800</v>
      </c>
      <c r="I4" s="58">
        <v>3600</v>
      </c>
      <c r="J4" s="58">
        <v>0</v>
      </c>
      <c r="K4" s="56">
        <v>60000</v>
      </c>
      <c r="L4" s="59">
        <v>5237245.32</v>
      </c>
      <c r="M4" s="60">
        <v>2107.2199999999998</v>
      </c>
      <c r="N4" s="61">
        <f t="shared" ref="N4:N15" si="0">SUM(D4:M4)</f>
        <v>11767196.4</v>
      </c>
      <c r="O4" s="62"/>
      <c r="P4" s="62"/>
      <c r="Q4" s="62"/>
      <c r="R4" s="62"/>
      <c r="S4" s="62"/>
      <c r="T4" s="62"/>
    </row>
    <row r="5" spans="1:20" ht="15.75">
      <c r="B5" s="53">
        <v>2021</v>
      </c>
      <c r="C5" s="54" t="s">
        <v>40</v>
      </c>
      <c r="D5" s="58">
        <v>1300</v>
      </c>
      <c r="E5" s="63">
        <v>667758.9</v>
      </c>
      <c r="F5" s="63"/>
      <c r="G5" s="56"/>
      <c r="H5" s="56"/>
      <c r="I5" s="58">
        <v>31078.74</v>
      </c>
      <c r="J5" s="58">
        <v>0</v>
      </c>
      <c r="K5" s="56">
        <v>20000</v>
      </c>
      <c r="L5" s="64">
        <v>24832.719999999998</v>
      </c>
      <c r="M5" s="56">
        <v>9168.24</v>
      </c>
      <c r="N5" s="61">
        <f t="shared" si="0"/>
        <v>754138.6</v>
      </c>
      <c r="O5" s="62"/>
      <c r="P5" s="62"/>
      <c r="Q5" s="62"/>
      <c r="R5" s="62"/>
      <c r="S5" s="62"/>
      <c r="T5" s="62"/>
    </row>
    <row r="6" spans="1:20" ht="15.75">
      <c r="B6" s="53">
        <v>2021</v>
      </c>
      <c r="C6" s="54" t="s">
        <v>41</v>
      </c>
      <c r="D6" s="58">
        <v>0</v>
      </c>
      <c r="E6" s="63">
        <v>156000</v>
      </c>
      <c r="F6" s="63">
        <v>5000</v>
      </c>
      <c r="G6" s="58">
        <v>2400</v>
      </c>
      <c r="H6" s="58"/>
      <c r="I6" s="58">
        <v>23682.19</v>
      </c>
      <c r="J6" s="65">
        <v>20000</v>
      </c>
      <c r="K6" s="58"/>
      <c r="L6" s="60">
        <v>73097.060000000012</v>
      </c>
      <c r="M6" s="60">
        <v>76198.070000000007</v>
      </c>
      <c r="N6" s="61">
        <f t="shared" si="0"/>
        <v>356377.32</v>
      </c>
      <c r="O6" s="62"/>
      <c r="P6" s="62"/>
      <c r="Q6" s="62"/>
      <c r="R6" s="62"/>
      <c r="S6" s="62"/>
      <c r="T6" s="62"/>
    </row>
    <row r="7" spans="1:20" ht="15.75">
      <c r="B7" s="53">
        <v>2021</v>
      </c>
      <c r="C7" s="66" t="s">
        <v>42</v>
      </c>
      <c r="D7" s="58">
        <v>0</v>
      </c>
      <c r="E7" s="58">
        <v>23824.49</v>
      </c>
      <c r="F7" s="58">
        <v>2000</v>
      </c>
      <c r="G7" s="58"/>
      <c r="H7" s="58"/>
      <c r="I7" s="67">
        <v>10962.41</v>
      </c>
      <c r="J7" s="58">
        <v>0</v>
      </c>
      <c r="K7" s="58">
        <v>0</v>
      </c>
      <c r="L7" s="68">
        <v>133608.28</v>
      </c>
      <c r="M7" s="69">
        <v>67259.48</v>
      </c>
      <c r="N7" s="61">
        <f t="shared" si="0"/>
        <v>237654.65999999997</v>
      </c>
      <c r="O7" s="62"/>
      <c r="P7" s="62"/>
      <c r="Q7" s="62"/>
      <c r="R7" s="62"/>
      <c r="S7" s="62"/>
      <c r="T7" s="62"/>
    </row>
    <row r="8" spans="1:20" ht="15.75">
      <c r="B8" s="53">
        <v>2021</v>
      </c>
      <c r="C8" s="66" t="s">
        <v>43</v>
      </c>
      <c r="D8" s="70"/>
      <c r="E8" s="71"/>
      <c r="F8" s="71"/>
      <c r="G8" s="72"/>
      <c r="H8" s="72"/>
      <c r="I8" s="71"/>
      <c r="J8" s="71"/>
      <c r="K8" s="56"/>
      <c r="L8" s="58"/>
      <c r="M8" s="73"/>
      <c r="N8" s="61">
        <f t="shared" si="0"/>
        <v>0</v>
      </c>
      <c r="O8" s="62"/>
      <c r="P8" s="62"/>
      <c r="Q8" s="62"/>
      <c r="R8" s="62"/>
      <c r="S8" s="62"/>
      <c r="T8" s="62"/>
    </row>
    <row r="9" spans="1:20" ht="15.75">
      <c r="B9" s="53">
        <v>2021</v>
      </c>
      <c r="C9" s="54" t="s">
        <v>44</v>
      </c>
      <c r="D9" s="55"/>
      <c r="E9" s="74"/>
      <c r="F9" s="74"/>
      <c r="G9" s="75"/>
      <c r="H9" s="72"/>
      <c r="I9" s="72"/>
      <c r="J9" s="75"/>
      <c r="K9" s="75"/>
      <c r="L9" s="76"/>
      <c r="M9" s="76"/>
      <c r="N9" s="77">
        <f t="shared" si="0"/>
        <v>0</v>
      </c>
      <c r="O9" s="62"/>
      <c r="P9" s="62"/>
      <c r="Q9" s="62"/>
      <c r="R9" s="62"/>
      <c r="S9" s="62"/>
      <c r="T9" s="62"/>
    </row>
    <row r="10" spans="1:20" ht="15.75">
      <c r="B10" s="53">
        <v>2021</v>
      </c>
      <c r="C10" s="54" t="s">
        <v>45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77">
        <f t="shared" si="0"/>
        <v>0</v>
      </c>
      <c r="O10" s="62"/>
      <c r="P10" s="62"/>
      <c r="Q10" s="62"/>
      <c r="R10" s="62"/>
      <c r="S10" s="62"/>
      <c r="T10" s="62"/>
    </row>
    <row r="11" spans="1:20" ht="15.75">
      <c r="B11" s="53">
        <v>2021</v>
      </c>
      <c r="C11" s="78" t="s">
        <v>46</v>
      </c>
      <c r="D11" s="58"/>
      <c r="E11" s="75"/>
      <c r="F11" s="75"/>
      <c r="G11" s="58"/>
      <c r="H11" s="58"/>
      <c r="I11" s="58"/>
      <c r="J11" s="58"/>
      <c r="K11" s="58"/>
      <c r="L11" s="58"/>
      <c r="M11" s="79"/>
      <c r="N11" s="77">
        <f t="shared" si="0"/>
        <v>0</v>
      </c>
      <c r="O11" s="62"/>
      <c r="P11" s="62"/>
      <c r="Q11" s="62"/>
      <c r="R11" s="62"/>
      <c r="S11" s="62"/>
      <c r="T11" s="62"/>
    </row>
    <row r="12" spans="1:20" ht="15.75">
      <c r="B12" s="53">
        <v>2021</v>
      </c>
      <c r="C12" s="78" t="s">
        <v>47</v>
      </c>
      <c r="D12" s="58"/>
      <c r="E12" s="55"/>
      <c r="F12" s="55"/>
      <c r="G12" s="58"/>
      <c r="H12" s="75"/>
      <c r="I12" s="75"/>
      <c r="J12" s="58"/>
      <c r="K12" s="58"/>
      <c r="L12" s="75"/>
      <c r="M12" s="75"/>
      <c r="N12" s="77">
        <f t="shared" si="0"/>
        <v>0</v>
      </c>
      <c r="O12" s="62"/>
      <c r="P12" s="62"/>
      <c r="Q12" s="62"/>
      <c r="R12" s="62"/>
      <c r="S12" s="62"/>
      <c r="T12" s="62"/>
    </row>
    <row r="13" spans="1:20" ht="15.75">
      <c r="B13" s="53">
        <v>2021</v>
      </c>
      <c r="C13" s="78" t="s">
        <v>48</v>
      </c>
      <c r="D13" s="80"/>
      <c r="E13" s="77"/>
      <c r="F13" s="77"/>
      <c r="G13" s="81"/>
      <c r="H13" s="75"/>
      <c r="I13" s="64"/>
      <c r="J13" s="75"/>
      <c r="K13" s="75"/>
      <c r="L13" s="82"/>
      <c r="M13" s="82"/>
      <c r="N13" s="77">
        <f t="shared" si="0"/>
        <v>0</v>
      </c>
      <c r="O13" s="62"/>
      <c r="P13" s="62"/>
      <c r="Q13" s="62"/>
      <c r="R13" s="62"/>
      <c r="S13" s="62"/>
      <c r="T13" s="62"/>
    </row>
    <row r="14" spans="1:20" ht="15.75">
      <c r="B14" s="53">
        <v>2021</v>
      </c>
      <c r="C14" s="78" t="s">
        <v>49</v>
      </c>
      <c r="D14" s="83"/>
      <c r="E14" s="83"/>
      <c r="F14" s="83"/>
      <c r="G14" s="75"/>
      <c r="H14" s="75"/>
      <c r="I14" s="75"/>
      <c r="J14" s="75"/>
      <c r="K14" s="75"/>
      <c r="L14" s="75"/>
      <c r="M14" s="75"/>
      <c r="N14" s="77">
        <f t="shared" si="0"/>
        <v>0</v>
      </c>
      <c r="O14" s="62"/>
      <c r="P14" s="62"/>
      <c r="Q14" s="62"/>
      <c r="R14" s="62"/>
      <c r="S14" s="62"/>
      <c r="T14" s="62"/>
    </row>
    <row r="15" spans="1:20" ht="15.75">
      <c r="B15" s="53">
        <v>2021</v>
      </c>
      <c r="C15" s="84" t="s">
        <v>50</v>
      </c>
      <c r="D15" s="56"/>
      <c r="E15" s="56"/>
      <c r="F15" s="56"/>
      <c r="G15" s="75"/>
      <c r="H15" s="75"/>
      <c r="I15" s="75"/>
      <c r="J15" s="75"/>
      <c r="K15" s="75"/>
      <c r="L15" s="75"/>
      <c r="M15" s="75"/>
      <c r="N15" s="77">
        <f t="shared" si="0"/>
        <v>0</v>
      </c>
      <c r="O15" s="62"/>
      <c r="P15" s="62"/>
      <c r="Q15" s="62"/>
      <c r="R15" s="62"/>
      <c r="S15" s="62"/>
      <c r="T15" s="62"/>
    </row>
    <row r="16" spans="1:20" s="85" customFormat="1" ht="15.75">
      <c r="B16" s="86" t="s">
        <v>51</v>
      </c>
      <c r="C16" s="87"/>
      <c r="D16" s="88">
        <f>SUM(D4:D15)</f>
        <v>1300</v>
      </c>
      <c r="E16" s="88">
        <f t="shared" ref="E16:K16" si="1">SUM(E4:E15)</f>
        <v>7308227.2500000009</v>
      </c>
      <c r="F16" s="88">
        <f>SUM(F4:F15)</f>
        <v>7000</v>
      </c>
      <c r="G16" s="88">
        <f t="shared" si="1"/>
        <v>4200</v>
      </c>
      <c r="H16" s="88">
        <f t="shared" si="1"/>
        <v>1800</v>
      </c>
      <c r="I16" s="88">
        <f t="shared" si="1"/>
        <v>69323.340000000011</v>
      </c>
      <c r="J16" s="88">
        <f>SUM(J4:J15)</f>
        <v>20000</v>
      </c>
      <c r="K16" s="88">
        <f t="shared" si="1"/>
        <v>80000</v>
      </c>
      <c r="L16" s="88">
        <f>SUM(L4:L15)</f>
        <v>5468783.3799999999</v>
      </c>
      <c r="M16" s="88">
        <f>SUM(M4:M15)</f>
        <v>154733.01</v>
      </c>
      <c r="N16" s="88">
        <f>SUM(N4:N15)</f>
        <v>13115366.98</v>
      </c>
      <c r="O16" s="89"/>
    </row>
    <row r="17" spans="2:20" ht="15.75">
      <c r="B17" s="90"/>
      <c r="C17" s="90"/>
      <c r="D17" s="91"/>
      <c r="E17" s="91"/>
      <c r="F17" s="91"/>
      <c r="G17" s="91"/>
      <c r="H17" s="91"/>
      <c r="I17" s="91"/>
      <c r="J17" s="91"/>
      <c r="K17" s="91"/>
      <c r="L17" s="91"/>
      <c r="M17" s="92"/>
      <c r="N17" s="93"/>
      <c r="O17" s="85"/>
      <c r="P17" s="85"/>
      <c r="Q17" s="85"/>
      <c r="R17" s="85"/>
      <c r="S17" s="85"/>
      <c r="T17" s="85"/>
    </row>
    <row r="18" spans="2:20">
      <c r="D18" s="46"/>
      <c r="E18" s="94"/>
      <c r="F18" s="94"/>
      <c r="G18" s="46"/>
      <c r="H18" s="46"/>
      <c r="J18" s="46"/>
      <c r="K18" s="46"/>
      <c r="L18" s="47"/>
      <c r="M18" s="46"/>
      <c r="N18" s="46"/>
    </row>
    <row r="19" spans="2:20">
      <c r="D19" s="46"/>
      <c r="E19" s="46"/>
      <c r="F19" s="46"/>
      <c r="G19" s="46"/>
      <c r="H19" s="46"/>
      <c r="J19" s="46"/>
      <c r="K19" s="46"/>
      <c r="L19" s="47"/>
      <c r="M19" s="46"/>
      <c r="N19" s="95"/>
    </row>
    <row r="20" spans="2:20" ht="30">
      <c r="D20" s="46"/>
      <c r="E20" s="46"/>
      <c r="F20" s="46"/>
      <c r="G20" s="46"/>
      <c r="H20" s="46"/>
      <c r="J20" s="46"/>
      <c r="K20" s="46"/>
      <c r="L20" s="96" t="s">
        <v>27</v>
      </c>
      <c r="M20" s="97" t="s">
        <v>52</v>
      </c>
      <c r="N20" s="46"/>
    </row>
    <row r="21" spans="2:20">
      <c r="D21" s="46"/>
      <c r="E21" s="46"/>
      <c r="F21" s="46"/>
      <c r="G21" s="46"/>
      <c r="H21" s="46"/>
      <c r="J21" s="46"/>
      <c r="K21" s="46"/>
      <c r="L21" s="98" t="s">
        <v>39</v>
      </c>
      <c r="M21" s="99">
        <f t="shared" ref="M21:M33" si="2">N4</f>
        <v>11767196.4</v>
      </c>
      <c r="N21" s="100">
        <f>(M21*100)/M33</f>
        <v>89.720679703008969</v>
      </c>
    </row>
    <row r="22" spans="2:20">
      <c r="D22" s="46"/>
      <c r="E22" s="46"/>
      <c r="F22" s="46"/>
      <c r="G22" s="46"/>
      <c r="H22" s="46"/>
      <c r="J22" s="46"/>
      <c r="K22" s="46"/>
      <c r="L22" s="98" t="s">
        <v>40</v>
      </c>
      <c r="M22" s="99">
        <f t="shared" si="2"/>
        <v>754138.6</v>
      </c>
      <c r="N22" s="100">
        <f>(M22*100)/M33</f>
        <v>5.7500381129251483</v>
      </c>
    </row>
    <row r="23" spans="2:20">
      <c r="D23" s="46"/>
      <c r="E23" s="46"/>
      <c r="F23" s="46"/>
      <c r="G23" s="46"/>
      <c r="H23" s="46"/>
      <c r="J23" s="46"/>
      <c r="K23" s="46"/>
      <c r="L23" s="98" t="s">
        <v>53</v>
      </c>
      <c r="M23" s="99">
        <f t="shared" si="2"/>
        <v>356377.32</v>
      </c>
      <c r="N23" s="100">
        <f>(M23*100)/M33</f>
        <v>2.7172500818577934</v>
      </c>
    </row>
    <row r="24" spans="2:20">
      <c r="D24" s="46"/>
      <c r="E24" s="46"/>
      <c r="F24" s="46"/>
      <c r="G24" s="46"/>
      <c r="H24" s="46"/>
      <c r="J24" s="46"/>
      <c r="K24" s="46"/>
      <c r="L24" s="98" t="s">
        <v>42</v>
      </c>
      <c r="M24" s="99">
        <f t="shared" si="2"/>
        <v>237654.65999999997</v>
      </c>
      <c r="N24" s="100">
        <f>(M24*100)/M33</f>
        <v>1.8120321022080921</v>
      </c>
    </row>
    <row r="25" spans="2:20">
      <c r="D25" s="46"/>
      <c r="E25" s="46"/>
      <c r="F25" s="46"/>
      <c r="G25" s="46"/>
      <c r="H25" s="46"/>
      <c r="J25" s="46"/>
      <c r="K25" s="46"/>
      <c r="L25" s="98" t="s">
        <v>43</v>
      </c>
      <c r="M25" s="99">
        <f t="shared" si="2"/>
        <v>0</v>
      </c>
      <c r="N25" s="100">
        <f>(M25*100)/M33</f>
        <v>0</v>
      </c>
    </row>
    <row r="26" spans="2:20">
      <c r="D26" s="46"/>
      <c r="E26" s="46"/>
      <c r="F26" s="46"/>
      <c r="G26" s="46"/>
      <c r="H26" s="46"/>
      <c r="J26" s="46"/>
      <c r="K26" s="46"/>
      <c r="L26" s="98" t="s">
        <v>44</v>
      </c>
      <c r="M26" s="99">
        <f t="shared" si="2"/>
        <v>0</v>
      </c>
      <c r="N26" s="100">
        <f>(M26*100)/M33</f>
        <v>0</v>
      </c>
    </row>
    <row r="27" spans="2:20">
      <c r="D27" s="46"/>
      <c r="E27" s="46"/>
      <c r="F27" s="46"/>
      <c r="G27" s="46"/>
      <c r="H27" s="46"/>
      <c r="J27" s="46"/>
      <c r="K27" s="46"/>
      <c r="L27" s="98" t="s">
        <v>45</v>
      </c>
      <c r="M27" s="99">
        <f t="shared" si="2"/>
        <v>0</v>
      </c>
      <c r="N27" s="100">
        <f>(M27*100)/M33</f>
        <v>0</v>
      </c>
    </row>
    <row r="28" spans="2:20">
      <c r="D28" s="46"/>
      <c r="E28" s="46"/>
      <c r="F28" s="46"/>
      <c r="G28" s="46"/>
      <c r="H28" s="46"/>
      <c r="J28" s="46"/>
      <c r="K28" s="46"/>
      <c r="L28" s="98" t="s">
        <v>46</v>
      </c>
      <c r="M28" s="101">
        <f t="shared" si="2"/>
        <v>0</v>
      </c>
      <c r="N28" s="100">
        <f>(M28*100)/M33</f>
        <v>0</v>
      </c>
    </row>
    <row r="29" spans="2:20">
      <c r="D29" s="46"/>
      <c r="E29" s="46"/>
      <c r="F29" s="46"/>
      <c r="G29" s="46"/>
      <c r="H29" s="46"/>
      <c r="J29" s="46"/>
      <c r="K29" s="46"/>
      <c r="L29" s="98" t="s">
        <v>47</v>
      </c>
      <c r="M29" s="101">
        <f t="shared" si="2"/>
        <v>0</v>
      </c>
      <c r="N29" s="100">
        <f>(M29*100)/M33</f>
        <v>0</v>
      </c>
    </row>
    <row r="30" spans="2:20">
      <c r="D30" s="46"/>
      <c r="E30" s="46"/>
      <c r="F30" s="46"/>
      <c r="G30" s="46"/>
      <c r="H30" s="46"/>
      <c r="J30" s="46"/>
      <c r="K30" s="46"/>
      <c r="L30" s="98" t="s">
        <v>48</v>
      </c>
      <c r="M30" s="101">
        <f t="shared" si="2"/>
        <v>0</v>
      </c>
      <c r="N30" s="100">
        <f>(M30*100)/M33</f>
        <v>0</v>
      </c>
    </row>
    <row r="31" spans="2:20">
      <c r="D31" s="46"/>
      <c r="E31" s="46"/>
      <c r="F31" s="46"/>
      <c r="G31" s="46"/>
      <c r="H31" s="46"/>
      <c r="J31" s="46"/>
      <c r="K31" s="46"/>
      <c r="L31" s="98" t="s">
        <v>49</v>
      </c>
      <c r="M31" s="101">
        <f t="shared" si="2"/>
        <v>0</v>
      </c>
      <c r="N31" s="100">
        <f>(M31*100)/M33</f>
        <v>0</v>
      </c>
    </row>
    <row r="32" spans="2:20">
      <c r="D32" s="46"/>
      <c r="E32" s="46"/>
      <c r="F32" s="46"/>
      <c r="G32" s="46"/>
      <c r="H32" s="46"/>
      <c r="J32" s="46"/>
      <c r="K32" s="46"/>
      <c r="L32" s="98" t="s">
        <v>54</v>
      </c>
      <c r="M32" s="101">
        <f t="shared" si="2"/>
        <v>0</v>
      </c>
      <c r="N32" s="100">
        <f>(M32*100)/M33</f>
        <v>0</v>
      </c>
    </row>
    <row r="33" spans="4:18">
      <c r="D33" s="46"/>
      <c r="E33" s="46"/>
      <c r="F33" s="46"/>
      <c r="G33" s="46"/>
      <c r="H33" s="46"/>
      <c r="J33" s="46"/>
      <c r="K33" s="46"/>
      <c r="L33" s="98" t="s">
        <v>22</v>
      </c>
      <c r="M33" s="101">
        <f t="shared" si="2"/>
        <v>13115366.98</v>
      </c>
      <c r="N33" s="102">
        <f>SUM(N21:N32)</f>
        <v>100.00000000000001</v>
      </c>
    </row>
    <row r="34" spans="4:18">
      <c r="D34" s="46"/>
      <c r="E34" s="46"/>
      <c r="F34" s="46"/>
      <c r="G34" s="46"/>
      <c r="H34" s="46"/>
      <c r="J34" s="46"/>
      <c r="K34" s="46"/>
      <c r="L34" s="47"/>
      <c r="M34" s="46"/>
      <c r="N34" s="46"/>
    </row>
    <row r="35" spans="4:18">
      <c r="D35" s="46"/>
      <c r="E35" s="46"/>
      <c r="F35" s="46"/>
      <c r="G35" s="46"/>
      <c r="H35" s="46"/>
      <c r="J35" s="46"/>
      <c r="K35" s="46"/>
      <c r="L35" s="47"/>
      <c r="M35" s="46"/>
      <c r="N35" s="46"/>
    </row>
    <row r="36" spans="4:18">
      <c r="D36" s="46"/>
      <c r="E36" s="46"/>
      <c r="F36" s="46"/>
      <c r="G36" s="46"/>
      <c r="H36" s="46"/>
      <c r="J36" s="46"/>
      <c r="K36" s="46"/>
      <c r="L36" s="47"/>
      <c r="M36" s="46"/>
      <c r="N36" s="46"/>
    </row>
    <row r="37" spans="4:18">
      <c r="D37" s="46"/>
      <c r="E37" s="46"/>
      <c r="F37" s="46"/>
      <c r="G37" s="46"/>
      <c r="H37" s="46"/>
      <c r="J37" s="46"/>
      <c r="K37" s="46"/>
      <c r="L37" s="47"/>
      <c r="M37" s="46"/>
      <c r="N37" s="46"/>
    </row>
    <row r="38" spans="4:18">
      <c r="D38" s="46"/>
      <c r="E38" s="46"/>
      <c r="F38" s="46"/>
      <c r="G38" s="46"/>
      <c r="H38" s="46"/>
      <c r="J38" s="46"/>
      <c r="K38" s="46"/>
      <c r="L38" s="47"/>
      <c r="M38" s="46"/>
      <c r="N38" s="46"/>
    </row>
    <row r="39" spans="4:18">
      <c r="D39" s="46"/>
      <c r="E39" s="46"/>
      <c r="F39" s="46"/>
      <c r="G39" s="46"/>
      <c r="H39" s="46"/>
      <c r="J39" s="46"/>
      <c r="K39" s="46"/>
      <c r="L39" s="47"/>
      <c r="M39" s="46"/>
      <c r="N39" s="46"/>
    </row>
    <row r="40" spans="4:18">
      <c r="D40" s="46"/>
      <c r="E40" s="46"/>
      <c r="F40" s="46"/>
      <c r="G40" s="46"/>
      <c r="H40" s="46"/>
      <c r="J40" s="46"/>
      <c r="K40" s="46"/>
      <c r="L40" s="47"/>
      <c r="M40" s="46"/>
      <c r="N40" s="46"/>
    </row>
    <row r="41" spans="4:18">
      <c r="D41" s="46"/>
      <c r="E41" s="46"/>
      <c r="F41" s="46"/>
      <c r="G41" s="46"/>
      <c r="H41" s="46"/>
      <c r="J41" s="46"/>
      <c r="K41" s="46"/>
      <c r="L41" s="47"/>
      <c r="M41" s="46"/>
      <c r="N41" s="46"/>
    </row>
    <row r="42" spans="4:18">
      <c r="D42" s="46"/>
      <c r="E42" s="46"/>
      <c r="F42" s="46"/>
      <c r="G42" s="46"/>
      <c r="H42" s="46"/>
      <c r="J42" s="46"/>
      <c r="K42" s="46"/>
      <c r="L42" s="47"/>
      <c r="M42" s="46"/>
      <c r="N42" s="46"/>
      <c r="R42" s="103"/>
    </row>
    <row r="43" spans="4:18">
      <c r="D43" s="46"/>
      <c r="E43" s="46"/>
      <c r="F43" s="46"/>
      <c r="G43" s="46"/>
      <c r="H43" s="46"/>
      <c r="J43" s="46"/>
      <c r="K43" s="46"/>
      <c r="L43" s="47"/>
      <c r="M43" s="46"/>
      <c r="N43" s="46"/>
    </row>
    <row r="44" spans="4:18">
      <c r="D44" s="46"/>
      <c r="E44" s="46"/>
      <c r="F44" s="46"/>
      <c r="G44" s="46"/>
      <c r="H44" s="46"/>
      <c r="J44" s="46"/>
      <c r="K44" s="46"/>
      <c r="L44" s="47"/>
      <c r="M44" s="46"/>
      <c r="N44" s="46"/>
      <c r="Q44" s="104"/>
    </row>
  </sheetData>
  <mergeCells count="2">
    <mergeCell ref="A2:N2"/>
    <mergeCell ref="B16:C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</vt:lpstr>
      <vt:lpstr>Regalías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María Rossi Caballeros</dc:creator>
  <cp:lastModifiedBy>Carlos Manoel Álvarez Morales</cp:lastModifiedBy>
  <dcterms:created xsi:type="dcterms:W3CDTF">2021-05-31T17:08:32Z</dcterms:created>
  <dcterms:modified xsi:type="dcterms:W3CDTF">2021-05-31T20:17:24Z</dcterms:modified>
</cp:coreProperties>
</file>