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resupuestos03\Desktop\TABLERO RENDICIÓN CUENTAS\"/>
    </mc:Choice>
  </mc:AlternateContent>
  <xr:revisionPtr revIDLastSave="0" documentId="13_ncr:1_{A9660FC4-080D-4B21-B054-52FC580A9DBA}"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r:id="rId2"/>
    <sheet name="Hoja2" sheetId="2" r:id="rId3"/>
  </sheets>
  <definedNames>
    <definedName name="_xlnm.Print_Area" localSheetId="0">Tablero!$A$1:$P$31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I22" i="1"/>
  <c r="I29" i="1"/>
  <c r="I28" i="1"/>
  <c r="I27" i="1"/>
  <c r="I26" i="1"/>
  <c r="I24" i="1"/>
  <c r="I23" i="1"/>
  <c r="O13" i="1"/>
  <c r="B6" i="2" l="1"/>
  <c r="F13" i="1" l="1"/>
</calcChain>
</file>

<file path=xl/sharedStrings.xml><?xml version="1.0" encoding="utf-8"?>
<sst xmlns="http://schemas.openxmlformats.org/spreadsheetml/2006/main" count="77" uniqueCount="76">
  <si>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</si>
  <si>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</si>
  <si>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</si>
  <si>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</si>
  <si>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</si>
  <si>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</si>
  <si>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</si>
  <si>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</si>
  <si>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</si>
  <si>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</si>
  <si>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</si>
  <si>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</si>
  <si>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</si>
  <si>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</si>
  <si>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</si>
  <si>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</si>
  <si>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</si>
  <si>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</si>
  <si>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</si>
  <si>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</si>
  <si>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</si>
  <si>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 xml:space="preserve"> PROGRAMAS PRESUPUESTA-RIOS</t>
  </si>
  <si>
    <t>EJECUCIÓN 
POR FINALIDADES</t>
  </si>
  <si>
    <t>Servicios técnicos o profesionales subgrupo 18</t>
  </si>
  <si>
    <t>Servicios técnicos o profesionales 029</t>
  </si>
  <si>
    <t>PROGRAMA 1</t>
  </si>
  <si>
    <t>PROGRAMA 3</t>
  </si>
  <si>
    <t>Personal temporal 021
Personal temporal 022
Jornales 031</t>
  </si>
  <si>
    <t>Personal permanente 011</t>
  </si>
  <si>
    <t>MINISTERIO DE ENERGÍA Y MINAS</t>
  </si>
  <si>
    <t>Grupo (000): SERVICIOS PERSONALES</t>
  </si>
  <si>
    <t>Grupo (100): SERVICIOS NO PERSONALES</t>
  </si>
  <si>
    <t>Grupo (200): MATERIALES Y SUMINISTROS</t>
  </si>
  <si>
    <t>Grupo (300): PROPIEDAD, PLANTA, EQUIPO E INTANGIBLES</t>
  </si>
  <si>
    <t>Grupo (400): TRANSFERENCIAS CORRIENTES</t>
  </si>
  <si>
    <t>050000: ASUNTOS ECONÓMICOS</t>
  </si>
  <si>
    <t>010000: SERVICIOS PÚBLICOS GENERALES</t>
  </si>
  <si>
    <t>060000: PROTECCIÓN AMBIENTAL</t>
  </si>
  <si>
    <t>Región (I): METROPOLITANA</t>
  </si>
  <si>
    <t>Región (III): NORORIENTE</t>
  </si>
  <si>
    <t>Región (V): CENTRAL</t>
  </si>
  <si>
    <t>Región (VIII): PETÉN</t>
  </si>
  <si>
    <t>PROGRAMA 11</t>
  </si>
  <si>
    <t>PROGRAMA 12</t>
  </si>
  <si>
    <t>PROGRAMA 13</t>
  </si>
  <si>
    <t>PROGRAMA 14</t>
  </si>
  <si>
    <t>PROGRAMA 15</t>
  </si>
  <si>
    <t>PROGRAMA 99</t>
  </si>
  <si>
    <t>ACTIVIDADES CENTRALES</t>
  </si>
  <si>
    <t>DESARROLLO SOSTENIBLE DEL SECTOR ENERGETICO, MINERO Y DE HIDROCARBUROS (ACTIVIDAD COMUN A LOS PROGRAMAS 11, 12 Y 15)</t>
  </si>
  <si>
    <t>FOMENTO Y CONTROL EN LA EXPLORACION, EXPLOTACION Y COMERCIALIZACION DE HIDROCARBUROS</t>
  </si>
  <si>
    <t>FOMENTO A LA ACTIVIDAD MINERA</t>
  </si>
  <si>
    <t>SEGURIDAD RADIOLOGICA</t>
  </si>
  <si>
    <t>SERVICIOS TECNICOS DE LABORATORIO</t>
  </si>
  <si>
    <t>FOMENTO DE LAS ACTIVIDADES DE GENERACION, TRANSMISION Y DISTRIBUCION DE ENERGIA</t>
  </si>
  <si>
    <t>PARTIDAS NO ASIGNABLES A PROGRAMAS</t>
  </si>
  <si>
    <t>Ministro de Energía y Minas</t>
  </si>
  <si>
    <t>Manuel Eduardo Arita</t>
  </si>
  <si>
    <t>Viceministro de Energía y Minas encargado del área de minería e hidrocarburos</t>
  </si>
  <si>
    <t>Luis Aroldo Ayala Vargas</t>
  </si>
  <si>
    <t>Viceministro de Desarrollo Sostenible</t>
  </si>
  <si>
    <t>Oscar Rafael Pérez Ramírez</t>
  </si>
  <si>
    <t>Grupo (900): ASIGNACIONES GLOBALES</t>
  </si>
  <si>
    <t>000 personas
004 personas
000 personas</t>
  </si>
  <si>
    <t>Viceministro de Energía y Minas encargado del Área Energética</t>
  </si>
  <si>
    <t>Edward Enrique Fuentes López</t>
  </si>
  <si>
    <t>ACTUALIZADO AL 30 DE NOVIEMBRE DEL 2023</t>
  </si>
  <si>
    <t>291 personas</t>
  </si>
  <si>
    <t>225 personas</t>
  </si>
  <si>
    <t>001 personas</t>
  </si>
  <si>
    <r>
      <t xml:space="preserve">PROGRAMA 11: Fomento y Control en la exploración, explotación y comercialización de hidrocarburos
</t>
    </r>
    <r>
      <rPr>
        <sz val="8.5"/>
        <color theme="1"/>
        <rFont val="Arial"/>
        <family val="2"/>
      </rPr>
      <t>•Recepción de informes a través del Sistema de Comercialización de la Dirección General de Hidrocarburos, con relación a las estaciones de servicio.
•Actividades de verificación de la calidad de los combustibles a través del laboratorio móvil, sumando desde su inicio 66 estaciones de servicio y 205 muestras de combustibles analizadas. 
•Toma de muestra del gas natural del campo Ocultún, derivado de la adquisición de equipo para inspección, muestreo y análisis del gas natural producido en Guatemala con el objetivo de determinar los parámetros cuantitativos de este hidrocarburo.
Beneficiarios: Toda la población del pais.
Se continuó con las siguientes gestiones:
•Supervisión permanente en cuatro campos productores activos para fiscalizar la producción de hidrocarburos. 
•Digitalización de formatos físicos de líneas sísmicas, registros de pozos petroleros perforados en las cuencas sedimentarias del país y mapas geológicos que resguarda el Archivo Técnico de Contratos de Operaciones Petroleras de la Dirección General de Hidrocarburos, para consulta de inversionistas, contratistas, universidades y público en general.
•Disponibilidad del laboratorio Petrográfico de la Dirección General de Hidrocarburos, para el análisis de secciones delgadas de muestras de rocas de pozos petroleros, el cual también se encuentra abierto para consulta de instituciones como INSIVUMEH, CONRED, USAC-CUNOR y otros.  
Beneficiarios: De las gestiones descritas, se beneficia a toda la población del país.</t>
    </r>
  </si>
  <si>
    <r>
      <rPr>
        <b/>
        <sz val="8.5"/>
        <color theme="1"/>
        <rFont val="Arial"/>
        <family val="2"/>
      </rPr>
      <t xml:space="preserve">PROGRAMA 12: Fomento a la Actividad Minera 
</t>
    </r>
    <r>
      <rPr>
        <sz val="8.5"/>
        <color theme="1"/>
        <rFont val="Arial"/>
        <family val="2"/>
      </rPr>
      <t>•Ingreso acumulado a las arcas del Estado de Q14,502,426.22 en concepto de regalías de la Industria Minera.
Beneficiarios: Toda la población del país.</t>
    </r>
  </si>
  <si>
    <r>
      <rPr>
        <b/>
        <sz val="8.5"/>
        <color theme="1"/>
        <rFont val="Arial"/>
        <family val="2"/>
      </rPr>
      <t xml:space="preserve">PROGRAMA 13: Seguridad Radiológica
</t>
    </r>
    <r>
      <rPr>
        <sz val="8.5"/>
        <color theme="1"/>
        <rFont val="Arial"/>
        <family val="2"/>
      </rPr>
      <t>•101 inspecciones radiológicas acumuladas con su respectivo dictamen, en distintos departamentos del país.
Beneficiarios: guatemaltecos directa e indirectamente protegidos contra cualquier sobreexposición a radiación ionizante.
•1,166 dictámenes acumulados con su respectivo licenciamiento, desagregados de la siguiente manera:
-212 dictámenes con su respectivo licenciamiento a personas individuales o jurídicas que utilizan equipos generadores, fuentes o actividades relacionadas con radiación ionizante y no ionizante.
-787 dictámenes con su respectivo licenciamiento a operadores individuales que utilizan equipos generadores, fuentes o actividades relacionadas con radiación, verificación o seguimiento.
-66 dictámenes con su respectivo licenciamiento a las actividades de comercialización, transporte o afines, relacionadas con equipos generadores, fuente de radiación, verificación o seguimiento.
-101 dictámenes de Inspecciones previo a licenciamiento a entidades públicas, personas individuales o Jurídicas que utilizan fuentes, equipos generadores, o que desarrollan actividades relacionadas con radiación.
Beneficiarios: Más de 2,954,807 personas en los departamentos de Quetzaltenango, Chimaltenango, Huehuetenango, Santa Rosa, Sacatepéquez, Escuintla, Izabal, Petén, Jutiapa, Chiquimula, Zacapa, Baja Verapaz, Alta Verapaz, San Marcos, Retalhuleu y Guatemala.
•12 conferencias impartidas de enero a la fecha.
Beneficiarios: 105 personas, de las cuales el 55% son mujeres y 45% hombres.
LOGROS
•Con el apoyo del Organismo Internacional de Energía Atómica -OIEA-, se llevó a cabo una capacitación para la Inspectora Oficial de Protección Radiológica en la Reunión Regional sobre Infraestructura Reguladora y Tecnológica para la Gestión de Desechos y Fuentes Selladas en Desuso, realizada en Bogotá, Colombia.
•Se alcanzó un 95.18% de cumplimiento de la las metas de control y fiscalización establecidas para el 2023;  ya que  se ha logrado controlar, supervisar y fiscalizar las actividades relacionadas con el uso de radioisótopos y las radiaciones ionizantes en sus diversos campos de aplicación, a fin de proteger la salud, los bienes y el medio ambiente de los habitantes de la República, así como los bienes del Estado con lo cual, se mantuvo en cero el número de incidentes, accidentes y emergencias radiológicas en el país con la consecuente ausencia de personas heridas o fallecidas, por el mal uso de equipos o fuentes radiactivas en centros de salud, hospitales e industrias de todo el país.
 •Se ha logrado incrementar la cultura de protección radiológica, mediante jornadas de difusión y autorización de cursos dirigidos a personal de entidades públicas y privadas que, están relacionadas con el uso de radionucleidos en el sector de la salud y el área industrial del país, llegando al 92.31% de la meta de difusión establecida para el 2023. 
 •De conformidad con lo establecido en el Reglamento para el Establecimiento y Control de los Límites de Radiaciones No Ionizantes, se realizó la primera fase del Programa Anual de Vigilancia del Cumplimiento de los Límites de Exposición a Radiaciones No Ionizantes, en puntos representativos de infraestructura eléctrica y de telefonía móvil, específicamente en líneas de transmisión y equipo de transformación de 13.2 kV y torres de telefonía, en el sector de la zona 12 de la Ciudad de Guatemala.
Beneficiarios: Población del pais.</t>
    </r>
  </si>
  <si>
    <r>
      <rPr>
        <b/>
        <sz val="8.5"/>
        <color theme="1"/>
        <rFont val="Arial"/>
        <family val="2"/>
      </rPr>
      <t xml:space="preserve">PROGRAMA 14: Servicios Técnicos de Laboratorio
</t>
    </r>
    <r>
      <rPr>
        <sz val="8.5"/>
        <color theme="1"/>
        <rFont val="Arial"/>
        <family val="2"/>
      </rPr>
      <t xml:space="preserve">•34,002 análisis de laboratorio (minerales, hidrocarburos y aplicaciones nucleares) de enero a la fecha.
Beneficiarios: A) Empresas exportadoras; B) Empresas industriales; C) Investigadores; y D) Población en general. </t>
    </r>
  </si>
  <si>
    <r>
      <t xml:space="preserve">PROGRAMA 15: Fomento de las actividades de generación, transmisión y distribución de energía eléctrica
</t>
    </r>
    <r>
      <rPr>
        <sz val="8.5"/>
        <rFont val="Arial"/>
        <family val="2"/>
      </rPr>
      <t>•395 comunidades visitadas de enero a la fecha, en las cuales se realizaron Informes de Evaluación Socioeconómica en 33,046 hogares donde 162,000 personas serán beneficiadas cuando se completen los proyectos de electrificación rural por el INDE. Se notificaron 150 resoluciones de Informes de Evaluación Socioeconómica.
Beneficiarios: Población de los departamentos de Alta Verapaz, Izabal, Petén, Baja Verapaz, Chiquimula, Huehuetenango, Santa Rosa, San Marcos, Zacapa, Sololá, Jalapa y Retalhuleu. 
•Se continúó con 30 informes que permitieron la identificación de 1,219 hogares sin cobertura eléctrica. 
Beneficiarios: Población de los Departamentos de Chiquimula, San Marcos, Huehuetenango, Zacapa, Jalapa, Jutiapa, Santa Rosa y Quetzaltenango.
•50 informes de verificación de cumplimiento de contratos suscritos entre el MEM y Agentes Generadores y Adjudicatarios de enero a la fecha.
Beneficiarios: Toda la población del país.
Se continuó con las siguientes gestiones:
•2 avales del Ente Rector para proyectos de Inversión Pública.
•2 informes del monitoreo, evaluación y seguimiento de la expansión del Sistema Eléctrico Nacional.
Beneficiarios: Toda la población del país.</t>
    </r>
  </si>
  <si>
    <t>PRINCIPALES AVANCES O LOGROS
AL 30 DE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</si>
</sst>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3" formatCode="_-* #,##0.00_-;\-* #,##0.00_-;_-* &quot;-&quot;??_-;_-@_-"/>
    <numFmt numFmtId="164" formatCode="0.0%"/>
    <numFmt numFmtId="165" formatCode="0.0"/>
    <numFmt numFmtId="166" formatCode="&quot;Q&quot;#,##0.00"/>
  </numFmts>
  <fonts count="16"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5"/>
      <color theme="1"/>
      <name val="Arial"/>
      <family val="2"/>
    </font>
    <font>
      <b/>
      <sz val="8.5"/>
      <color theme="1"/>
      <name val="Arial"/>
      <family val="2"/>
    </font>
    <font>
      <sz val="8.5"/>
      <name val="Arial"/>
      <family val="2"/>
    </font>
    <font>
      <b/>
      <sz val="8.5"/>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52">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8" fontId="2" fillId="3" borderId="6"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left" vertical="center" wrapText="1"/>
    </xf>
    <xf numFmtId="0" fontId="3" fillId="4" borderId="13" xfId="0" applyFont="1" applyFill="1" applyBorder="1" applyAlignment="1">
      <alignment horizontal="center" vertical="center"/>
    </xf>
    <xf numFmtId="0" fontId="3" fillId="4" borderId="4" xfId="0" applyFont="1" applyFill="1" applyBorder="1" applyAlignment="1">
      <alignment horizontal="center" vertical="center" wrapText="1"/>
    </xf>
    <xf numFmtId="165" fontId="2" fillId="0" borderId="6" xfId="0" applyNumberFormat="1" applyFont="1" applyBorder="1" applyAlignment="1">
      <alignment horizontal="center" vertical="center"/>
    </xf>
    <xf numFmtId="166" fontId="2" fillId="4" borderId="0" xfId="0" applyNumberFormat="1" applyFont="1" applyFill="1"/>
    <xf numFmtId="0" fontId="2" fillId="3" borderId="2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7" fontId="2" fillId="4" borderId="24" xfId="1" applyNumberFormat="1" applyFont="1" applyFill="1" applyBorder="1" applyAlignment="1">
      <alignment horizontal="center" vertical="center"/>
    </xf>
    <xf numFmtId="165" fontId="2" fillId="0" borderId="16" xfId="0"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35" xfId="0" applyFont="1" applyBorder="1" applyAlignment="1">
      <alignment horizontal="left" vertical="center" wrapText="1"/>
    </xf>
    <xf numFmtId="166" fontId="2" fillId="3" borderId="34" xfId="0" applyNumberFormat="1" applyFont="1" applyFill="1" applyBorder="1" applyAlignment="1">
      <alignment horizontal="center" vertical="center"/>
    </xf>
    <xf numFmtId="165" fontId="2" fillId="0" borderId="8" xfId="0" applyNumberFormat="1" applyFont="1" applyBorder="1" applyAlignment="1">
      <alignment horizontal="center" vertical="center"/>
    </xf>
    <xf numFmtId="7" fontId="2" fillId="4" borderId="37" xfId="1" applyNumberFormat="1" applyFont="1" applyFill="1" applyBorder="1" applyAlignment="1">
      <alignment horizontal="center" vertical="center"/>
    </xf>
    <xf numFmtId="8" fontId="2" fillId="3" borderId="6" xfId="0" applyNumberFormat="1" applyFont="1" applyFill="1" applyBorder="1" applyAlignment="1">
      <alignment horizontal="center" vertical="center"/>
    </xf>
    <xf numFmtId="166" fontId="2" fillId="3" borderId="16" xfId="0"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0" fontId="2" fillId="3" borderId="16"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7" fontId="2" fillId="0" borderId="2" xfId="1" applyNumberFormat="1" applyFont="1" applyBorder="1" applyAlignment="1">
      <alignment horizontal="center" vertical="center"/>
    </xf>
    <xf numFmtId="7" fontId="2" fillId="0" borderId="27" xfId="1" applyNumberFormat="1" applyFont="1" applyBorder="1" applyAlignment="1">
      <alignment horizontal="center" vertical="center"/>
    </xf>
    <xf numFmtId="7" fontId="2" fillId="0" borderId="1" xfId="1" applyNumberFormat="1" applyFont="1" applyBorder="1" applyAlignment="1">
      <alignment horizontal="center" vertical="center"/>
    </xf>
    <xf numFmtId="0" fontId="3" fillId="4" borderId="13" xfId="0" applyFont="1" applyFill="1" applyBorder="1" applyAlignment="1">
      <alignment horizontal="center" vertical="center"/>
    </xf>
    <xf numFmtId="7" fontId="2" fillId="0" borderId="36" xfId="1" applyNumberFormat="1" applyFont="1" applyBorder="1" applyAlignment="1">
      <alignment horizontal="center" vertical="center"/>
    </xf>
    <xf numFmtId="7" fontId="2" fillId="0" borderId="38" xfId="1" applyNumberFormat="1" applyFont="1" applyBorder="1" applyAlignment="1">
      <alignment horizontal="center" vertical="center"/>
    </xf>
    <xf numFmtId="7" fontId="2" fillId="0" borderId="43" xfId="1" applyNumberFormat="1" applyFont="1" applyBorder="1" applyAlignment="1">
      <alignment horizontal="center" vertical="center"/>
    </xf>
    <xf numFmtId="7" fontId="2" fillId="0" borderId="42" xfId="1" applyNumberFormat="1" applyFont="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3" fillId="4" borderId="3" xfId="0" applyFont="1" applyFill="1" applyBorder="1" applyAlignment="1">
      <alignment horizontal="center" vertical="center"/>
    </xf>
    <xf numFmtId="166" fontId="2" fillId="3" borderId="6" xfId="0"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 fillId="0" borderId="5" xfId="0" applyFont="1" applyBorder="1" applyAlignment="1">
      <alignment horizontal="left" vertical="center" wrapText="1"/>
    </xf>
    <xf numFmtId="166" fontId="2" fillId="3" borderId="16" xfId="0" applyNumberFormat="1" applyFont="1" applyFill="1" applyBorder="1" applyAlignment="1">
      <alignment horizontal="center" vertical="center"/>
    </xf>
    <xf numFmtId="166" fontId="2" fillId="3" borderId="15" xfId="0"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166" fontId="2" fillId="3" borderId="23" xfId="0" applyNumberFormat="1" applyFont="1" applyFill="1" applyBorder="1" applyAlignment="1">
      <alignment horizontal="center" vertical="center"/>
    </xf>
    <xf numFmtId="0" fontId="2" fillId="0" borderId="22" xfId="0" applyFont="1" applyBorder="1" applyAlignment="1">
      <alignment horizontal="left" vertical="center" wrapText="1"/>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3" borderId="6" xfId="0" applyFont="1" applyFill="1" applyBorder="1" applyAlignment="1">
      <alignment horizontal="center" vertical="center"/>
    </xf>
    <xf numFmtId="10" fontId="2" fillId="3" borderId="30" xfId="0" applyNumberFormat="1" applyFont="1" applyFill="1" applyBorder="1" applyAlignment="1">
      <alignment horizontal="center" vertical="center"/>
    </xf>
    <xf numFmtId="10" fontId="2" fillId="3" borderId="10" xfId="0" applyNumberFormat="1" applyFont="1" applyFill="1" applyBorder="1" applyAlignment="1">
      <alignment horizontal="center" vertical="center"/>
    </xf>
    <xf numFmtId="10" fontId="2" fillId="3" borderId="33" xfId="0" applyNumberFormat="1"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3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3"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35" xfId="0" applyFont="1" applyBorder="1" applyAlignment="1">
      <alignment horizontal="center" vertical="center" wrapText="1"/>
    </xf>
    <xf numFmtId="0" fontId="2" fillId="4" borderId="2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7" fontId="2" fillId="0" borderId="41" xfId="1" applyNumberFormat="1" applyFont="1" applyBorder="1" applyAlignment="1">
      <alignment horizontal="center" vertical="center"/>
    </xf>
    <xf numFmtId="7" fontId="2" fillId="0" borderId="40" xfId="1" applyNumberFormat="1" applyFont="1" applyBorder="1" applyAlignment="1">
      <alignment horizontal="center" vertical="center"/>
    </xf>
    <xf numFmtId="7" fontId="2" fillId="4" borderId="37" xfId="1" applyNumberFormat="1" applyFont="1" applyFill="1" applyBorder="1" applyAlignment="1">
      <alignment horizontal="center" vertical="center"/>
    </xf>
    <xf numFmtId="7" fontId="2" fillId="4" borderId="44" xfId="1" applyNumberFormat="1" applyFont="1" applyFill="1" applyBorder="1" applyAlignment="1">
      <alignment horizontal="center" vertical="center"/>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2" xfId="0" applyFont="1" applyBorder="1" applyAlignment="1">
      <alignment horizontal="center" vertical="center" wrapText="1"/>
    </xf>
    <xf numFmtId="0" fontId="15" fillId="0" borderId="28" xfId="0" applyFont="1" applyBorder="1" applyAlignment="1">
      <alignment horizontal="left" vertical="center" wrapText="1"/>
    </xf>
    <xf numFmtId="0" fontId="12" fillId="0" borderId="11" xfId="0" applyFont="1" applyBorder="1" applyAlignment="1">
      <alignment horizontal="left" vertical="center" wrapText="1"/>
    </xf>
    <xf numFmtId="0" fontId="12" fillId="0" borderId="45" xfId="0" applyFont="1" applyBorder="1" applyAlignment="1">
      <alignment horizontal="left" vertical="center" wrapText="1"/>
    </xf>
    <xf numFmtId="0" fontId="12" fillId="0" borderId="12" xfId="0" applyFont="1" applyBorder="1" applyAlignment="1">
      <alignment horizontal="left" vertical="center" wrapText="1"/>
    </xf>
    <xf numFmtId="165" fontId="2" fillId="0" borderId="16" xfId="0" applyNumberFormat="1" applyFont="1" applyBorder="1" applyAlignment="1">
      <alignment horizontal="center" vertical="center"/>
    </xf>
    <xf numFmtId="165" fontId="2" fillId="0" borderId="15" xfId="0" applyNumberFormat="1" applyFont="1" applyBorder="1" applyAlignment="1">
      <alignment horizontal="center" vertical="center"/>
    </xf>
    <xf numFmtId="0" fontId="12" fillId="0" borderId="50" xfId="0" applyFont="1" applyBorder="1" applyAlignment="1">
      <alignment horizontal="left" vertical="center" wrapText="1"/>
    </xf>
    <xf numFmtId="0" fontId="12" fillId="0" borderId="21"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1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4" borderId="28"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4" borderId="33" xfId="0" applyFont="1" applyFill="1" applyBorder="1" applyAlignment="1">
      <alignment horizontal="left" vertical="center" wrapText="1"/>
    </xf>
    <xf numFmtId="6"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0" fontId="13" fillId="0" borderId="20" xfId="0" applyFont="1" applyBorder="1" applyAlignment="1">
      <alignment horizontal="left"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8736253002163E-2"/>
          <c:y val="0.12900420658752612"/>
          <c:w val="0.8958558942717848"/>
          <c:h val="0.71746056396628399"/>
        </c:manualLayout>
      </c:layout>
      <c:pieChart>
        <c:varyColors val="1"/>
        <c:ser>
          <c:idx val="0"/>
          <c:order val="0"/>
          <c:spPr>
            <a:ln>
              <a:solidFill>
                <a:schemeClr val="tx1"/>
              </a:solidFill>
            </a:ln>
          </c:spPr>
          <c:dPt>
            <c:idx val="0"/>
            <c:bubble3D val="0"/>
            <c:spPr>
              <a:solidFill>
                <a:srgbClr val="00206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582-403D-9FBD-6373B6A6FF21}"/>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6C7-49A9-8029-4A591DDAE0A9}"/>
              </c:ext>
            </c:extLst>
          </c:dPt>
          <c:dPt>
            <c:idx val="2"/>
            <c:bubble3D val="0"/>
            <c:spPr>
              <a:solidFill>
                <a:schemeClr val="accent1">
                  <a:lumMod val="40000"/>
                  <a:lumOff val="6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582-403D-9FBD-6373B6A6FF21}"/>
              </c:ext>
            </c:extLst>
          </c:dPt>
          <c:dPt>
            <c:idx val="3"/>
            <c:bubble3D val="0"/>
            <c:spPr>
              <a:solidFill>
                <a:schemeClr val="accent4"/>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6C7-49A9-8029-4A591DDAE0A9}"/>
              </c:ext>
            </c:extLst>
          </c:dPt>
          <c:dPt>
            <c:idx val="4"/>
            <c:bubble3D val="0"/>
            <c:spPr>
              <a:solidFill>
                <a:schemeClr val="accent5"/>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6C7-49A9-8029-4A591DDAE0A9}"/>
              </c:ext>
            </c:extLst>
          </c:dPt>
          <c:dLbls>
            <c:dLbl>
              <c:idx val="0"/>
              <c:layout>
                <c:manualLayout>
                  <c:x val="-0.11745704863656721"/>
                  <c:y val="0.38631010421297479"/>
                </c:manualLayout>
              </c:layout>
              <c:spPr>
                <a:solidFill>
                  <a:schemeClr val="accent1">
                    <a:lumMod val="50000"/>
                  </a:schemeClr>
                </a:solidFill>
                <a:ln>
                  <a:solidFill>
                    <a:sysClr val="windowText" lastClr="000000"/>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layout>
                    <c:manualLayout>
                      <c:w val="0.39473874972198653"/>
                      <c:h val="0.10693516919769354"/>
                    </c:manualLayout>
                  </c15:layout>
                </c:ext>
                <c:ext xmlns:c16="http://schemas.microsoft.com/office/drawing/2014/chart" uri="{C3380CC4-5D6E-409C-BE32-E72D297353CC}">
                  <c16:uniqueId val="{00000002-3582-403D-9FBD-6373B6A6FF21}"/>
                </c:ext>
              </c:extLst>
            </c:dLbl>
            <c:dLbl>
              <c:idx val="2"/>
              <c:layout>
                <c:manualLayout>
                  <c:x val="0.21969241414532484"/>
                  <c:y val="-0.39069877300663725"/>
                </c:manualLayout>
              </c:layout>
              <c:spPr>
                <a:solidFill>
                  <a:schemeClr val="accent1">
                    <a:lumMod val="50000"/>
                  </a:schemeClr>
                </a:solidFill>
                <a:ln>
                  <a:solidFill>
                    <a:sysClr val="windowText" lastClr="000000"/>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layout>
                    <c:manualLayout>
                      <c:w val="0.2992138740386226"/>
                      <c:h val="0.11704003713646423"/>
                    </c:manualLayout>
                  </c15:layout>
                </c:ext>
                <c:ext xmlns:c16="http://schemas.microsoft.com/office/drawing/2014/chart" uri="{C3380CC4-5D6E-409C-BE32-E72D297353CC}">
                  <c16:uniqueId val="{00000003-3582-403D-9FBD-6373B6A6FF21}"/>
                </c:ext>
              </c:extLst>
            </c:dLbl>
            <c:spPr>
              <a:solidFill>
                <a:schemeClr val="accent1">
                  <a:lumMod val="50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GT"/>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Tablero!$F$8:$F$12</c:f>
              <c:numCache>
                <c:formatCode>"Q"#,##0.00</c:formatCode>
                <c:ptCount val="5"/>
                <c:pt idx="0">
                  <c:v>313501132</c:v>
                </c:pt>
                <c:pt idx="2">
                  <c:v>295923797.50999999</c:v>
                </c:pt>
              </c:numCache>
            </c:numRef>
          </c:val>
          <c:extLst>
            <c:ext xmlns:c16="http://schemas.microsoft.com/office/drawing/2014/chart" uri="{C3380CC4-5D6E-409C-BE32-E72D297353CC}">
              <c16:uniqueId val="{00000000-3582-403D-9FBD-6373B6A6FF21}"/>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11111111111108E-2"/>
          <c:y val="0.21071303587051618"/>
          <c:w val="0.81388888888888888"/>
          <c:h val="0.44415099154272381"/>
        </c:manualLayout>
      </c:layout>
      <c:pie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"Q"#,##0.00</c:formatCode>
                <c:ptCount val="3"/>
                <c:pt idx="0">
                  <c:v>317687000</c:v>
                </c:pt>
                <c:pt idx="1" formatCode="&quot;Q&quot;#,##0_);[Red]\(&quot;Q&quot;#,##0\)">
                  <c:v>92009887.060000002</c:v>
                </c:pt>
                <c:pt idx="2" formatCode="0.0%">
                  <c:v>0.28962433798046505</c:v>
                </c:pt>
              </c:numCache>
            </c:numRef>
          </c:val>
          <c:extLst>
            <c:ext xmlns:c16="http://schemas.microsoft.com/office/drawing/2014/chart" uri="{C3380CC4-5D6E-409C-BE32-E72D297353CC}">
              <c16:uniqueId val="{00000000-CD73-44CA-9A9F-259D5A9065EB}"/>
            </c:ext>
          </c:extLst>
        </c:ser>
        <c:dLbls>
          <c:dLblPos val="outEnd"/>
          <c:showLegendKey val="0"/>
          <c:showVal val="1"/>
          <c:showCatName val="0"/>
          <c:showSerName val="0"/>
          <c:showPercent val="0"/>
          <c:showBubbleSize val="0"/>
          <c:showLeaderLines val="1"/>
        </c:dLbls>
        <c:firstSliceAng val="0"/>
      </c:pieChart>
      <c:spPr>
        <a:noFill/>
        <a:ln>
          <a:noFill/>
        </a:ln>
        <a:effectLst/>
        <a:sp3d/>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editAs="oneCell">
    <xdr:from>
      <xdr:col>10</xdr:col>
      <xdr:colOff>137394</xdr:colOff>
      <xdr:row>11</xdr:row>
      <xdr:rowOff>315878</xdr:rowOff>
    </xdr:from>
    <xdr:to>
      <xdr:col>11</xdr:col>
      <xdr:colOff>907676</xdr:colOff>
      <xdr:row>18</xdr:row>
      <xdr:rowOff>294774</xdr:rowOff>
    </xdr:to>
    <xdr:pic>
      <xdr:nvPicPr>
        <xdr:cNvPr id="15" name="Imagen 14">
          <a:extLst>
            <a:ext uri="{FF2B5EF4-FFF2-40B4-BE49-F238E27FC236}">
              <a16:creationId xmlns:a16="http://schemas.microsoft.com/office/drawing/2014/main" id="{454CA2B6-03BB-4E9E-997F-8837C204EA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710394" y="4125878"/>
          <a:ext cx="3257988" cy="3351867"/>
        </a:xfrm>
        <a:prstGeom prst="rect">
          <a:avLst/>
        </a:prstGeom>
      </xdr:spPr>
    </xdr:pic>
    <xdr:clientData/>
  </xdr:twoCellAnchor>
  <xdr:twoCellAnchor>
    <xdr:from>
      <xdr:col>4</xdr:col>
      <xdr:colOff>56031</xdr:colOff>
      <xdr:row>14</xdr:row>
      <xdr:rowOff>112059</xdr:rowOff>
    </xdr:from>
    <xdr:to>
      <xdr:col>6</xdr:col>
      <xdr:colOff>0</xdr:colOff>
      <xdr:row>18</xdr:row>
      <xdr:rowOff>414617</xdr:rowOff>
    </xdr:to>
    <xdr:graphicFrame macro="">
      <xdr:nvGraphicFramePr>
        <xdr:cNvPr id="16" name="Gráfico 15">
          <a:extLst>
            <a:ext uri="{FF2B5EF4-FFF2-40B4-BE49-F238E27FC236}">
              <a16:creationId xmlns:a16="http://schemas.microsoft.com/office/drawing/2014/main" id="{3333287C-0C2B-471E-AF44-228438633B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125506</xdr:colOff>
      <xdr:row>0</xdr:row>
      <xdr:rowOff>1</xdr:rowOff>
    </xdr:from>
    <xdr:to>
      <xdr:col>14</xdr:col>
      <xdr:colOff>1326014</xdr:colOff>
      <xdr:row>4</xdr:row>
      <xdr:rowOff>152401</xdr:rowOff>
    </xdr:to>
    <xdr:pic>
      <xdr:nvPicPr>
        <xdr:cNvPr id="18" name="Imagen 17">
          <a:extLst>
            <a:ext uri="{FF2B5EF4-FFF2-40B4-BE49-F238E27FC236}">
              <a16:creationId xmlns:a16="http://schemas.microsoft.com/office/drawing/2014/main" id="{E5B1AB25-832E-4DCB-A799-CC85B4F0E49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394581" y="1"/>
          <a:ext cx="1200508" cy="1200150"/>
        </a:xfrm>
        <a:prstGeom prst="rect">
          <a:avLst/>
        </a:prstGeom>
        <a:ln>
          <a:noFill/>
        </a:ln>
      </xdr:spPr>
    </xdr:pic>
    <xdr:clientData/>
  </xdr:twoCellAnchor>
  <xdr:twoCellAnchor>
    <xdr:from>
      <xdr:col>4</xdr:col>
      <xdr:colOff>1378325</xdr:colOff>
      <xdr:row>15</xdr:row>
      <xdr:rowOff>100853</xdr:rowOff>
    </xdr:from>
    <xdr:to>
      <xdr:col>4</xdr:col>
      <xdr:colOff>2073089</xdr:colOff>
      <xdr:row>15</xdr:row>
      <xdr:rowOff>392206</xdr:rowOff>
    </xdr:to>
    <xdr:sp macro="" textlink="">
      <xdr:nvSpPr>
        <xdr:cNvPr id="3" name="CuadroTexto 2">
          <a:extLst>
            <a:ext uri="{FF2B5EF4-FFF2-40B4-BE49-F238E27FC236}">
              <a16:creationId xmlns:a16="http://schemas.microsoft.com/office/drawing/2014/main" id="{FBE48677-DC61-4F4C-AC1C-71FDCE8E7D7D}"/>
            </a:ext>
          </a:extLst>
        </xdr:cNvPr>
        <xdr:cNvSpPr txBox="1"/>
      </xdr:nvSpPr>
      <xdr:spPr>
        <a:xfrm>
          <a:off x="6129619" y="5154706"/>
          <a:ext cx="694764"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100" b="1"/>
            <a:t>94.39%</a:t>
          </a:r>
        </a:p>
      </xdr:txBody>
    </xdr:sp>
    <xdr:clientData/>
  </xdr:twoCellAnchor>
  <xdr:twoCellAnchor>
    <xdr:from>
      <xdr:col>4</xdr:col>
      <xdr:colOff>1938617</xdr:colOff>
      <xdr:row>17</xdr:row>
      <xdr:rowOff>100852</xdr:rowOff>
    </xdr:from>
    <xdr:to>
      <xdr:col>5</xdr:col>
      <xdr:colOff>380999</xdr:colOff>
      <xdr:row>17</xdr:row>
      <xdr:rowOff>392205</xdr:rowOff>
    </xdr:to>
    <xdr:sp macro="" textlink="">
      <xdr:nvSpPr>
        <xdr:cNvPr id="8" name="CuadroTexto 7">
          <a:extLst>
            <a:ext uri="{FF2B5EF4-FFF2-40B4-BE49-F238E27FC236}">
              <a16:creationId xmlns:a16="http://schemas.microsoft.com/office/drawing/2014/main" id="{940CA1DF-1A28-432B-B83A-8DF547AAB068}"/>
            </a:ext>
          </a:extLst>
        </xdr:cNvPr>
        <xdr:cNvSpPr txBox="1"/>
      </xdr:nvSpPr>
      <xdr:spPr>
        <a:xfrm>
          <a:off x="6689911" y="6398558"/>
          <a:ext cx="694764"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100" b="1">
              <a:solidFill>
                <a:schemeClr val="bg1"/>
              </a:solidFill>
            </a:rPr>
            <a:t>100%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61911</xdr:rowOff>
    </xdr:from>
    <xdr:to>
      <xdr:col>9</xdr:col>
      <xdr:colOff>133350</xdr:colOff>
      <xdr:row>15</xdr:row>
      <xdr:rowOff>142874</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1"/>
  <sheetViews>
    <sheetView showGridLines="0" tabSelected="1" topLeftCell="B28" zoomScale="85" zoomScaleNormal="85" workbookViewId="0">
      <selection activeCell="K22" sqref="K22:O24"/>
    </sheetView>
  </sheetViews>
  <sheetFormatPr baseColWidth="10" defaultColWidth="11.42578125"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27.140625" style="1" customWidth="1"/>
    <col min="16" max="18" width="11.42578125" style="1"/>
    <col min="19" max="19" width="13.140625" style="1" bestFit="1" customWidth="1"/>
    <col min="20" max="16384" width="11.42578125" style="1"/>
  </cols>
  <sheetData>
    <row r="2" spans="2:19" ht="26.25" x14ac:dyDescent="0.4">
      <c r="B2" s="56" t="s">
        <v>18</v>
      </c>
      <c r="C2" s="56"/>
      <c r="D2" s="56"/>
      <c r="E2" s="56"/>
      <c r="F2" s="56"/>
      <c r="G2" s="56"/>
      <c r="H2" s="56"/>
      <c r="I2" s="56"/>
      <c r="J2" s="56"/>
      <c r="K2" s="56"/>
      <c r="L2" s="56"/>
      <c r="M2" s="56"/>
      <c r="N2" s="56"/>
      <c r="O2" s="56"/>
    </row>
    <row r="3" spans="2:19" ht="18" x14ac:dyDescent="0.25">
      <c r="B3" s="57" t="s">
        <v>66</v>
      </c>
      <c r="C3" s="58"/>
      <c r="D3" s="58"/>
      <c r="E3" s="58"/>
      <c r="F3" s="58"/>
      <c r="G3" s="58"/>
      <c r="H3" s="58"/>
      <c r="I3" s="58"/>
      <c r="J3" s="58"/>
      <c r="K3" s="58"/>
      <c r="L3" s="58"/>
      <c r="M3" s="58"/>
      <c r="N3" s="58"/>
      <c r="O3" s="58"/>
    </row>
    <row r="4" spans="2:19" ht="23.25" x14ac:dyDescent="0.35">
      <c r="B4" s="59" t="s">
        <v>29</v>
      </c>
      <c r="C4" s="59"/>
      <c r="D4" s="59"/>
      <c r="E4" s="59"/>
      <c r="F4" s="59"/>
      <c r="G4" s="59"/>
      <c r="H4" s="59"/>
      <c r="I4" s="59"/>
      <c r="J4" s="59"/>
      <c r="K4" s="59"/>
      <c r="L4" s="59"/>
      <c r="M4" s="59"/>
      <c r="N4" s="59"/>
      <c r="O4" s="59"/>
    </row>
    <row r="5" spans="2:19" ht="12.75" customHeight="1" x14ac:dyDescent="0.25">
      <c r="B5" s="8"/>
      <c r="C5" s="2"/>
      <c r="D5" s="2"/>
      <c r="E5" s="2"/>
      <c r="F5" s="2"/>
      <c r="G5" s="2"/>
      <c r="H5" s="2"/>
      <c r="I5" s="2"/>
      <c r="J5" s="5"/>
      <c r="K5" s="5"/>
      <c r="L5" s="5"/>
      <c r="M5" s="5"/>
      <c r="N5" s="5"/>
      <c r="O5" s="9"/>
    </row>
    <row r="6" spans="2:19" ht="15.75" thickBot="1" x14ac:dyDescent="0.3">
      <c r="B6" s="2"/>
      <c r="C6" s="2"/>
      <c r="D6" s="2"/>
      <c r="E6" s="2"/>
      <c r="F6" s="2"/>
      <c r="G6" s="2"/>
      <c r="H6" s="2"/>
      <c r="I6" s="2"/>
      <c r="J6" s="5"/>
      <c r="K6" s="5"/>
      <c r="L6" s="5"/>
      <c r="M6" s="5"/>
      <c r="N6" s="5"/>
      <c r="O6" s="9" t="s">
        <v>7</v>
      </c>
    </row>
    <row r="7" spans="2:19" ht="37.5" customHeight="1" x14ac:dyDescent="0.25">
      <c r="B7" s="64" t="s">
        <v>1</v>
      </c>
      <c r="C7" s="65"/>
      <c r="D7" s="2"/>
      <c r="E7" s="64" t="s">
        <v>20</v>
      </c>
      <c r="F7" s="65"/>
      <c r="G7" s="2"/>
      <c r="H7" s="62" t="s">
        <v>16</v>
      </c>
      <c r="I7" s="65"/>
      <c r="K7" s="60" t="s">
        <v>17</v>
      </c>
      <c r="L7" s="61"/>
      <c r="N7" s="62" t="s">
        <v>2</v>
      </c>
      <c r="O7" s="63"/>
    </row>
    <row r="8" spans="2:19" ht="30" customHeight="1" x14ac:dyDescent="0.25">
      <c r="B8" s="94" t="s">
        <v>56</v>
      </c>
      <c r="C8" s="97" t="s">
        <v>57</v>
      </c>
      <c r="D8" s="2"/>
      <c r="E8" s="69" t="s">
        <v>11</v>
      </c>
      <c r="F8" s="67">
        <v>313501132</v>
      </c>
      <c r="G8" s="2"/>
      <c r="H8" s="6" t="s">
        <v>30</v>
      </c>
      <c r="I8" s="34">
        <v>60863379.990000002</v>
      </c>
      <c r="K8" s="6" t="s">
        <v>38</v>
      </c>
      <c r="L8" s="32">
        <v>295585771.92000002</v>
      </c>
      <c r="N8" s="66" t="s">
        <v>13</v>
      </c>
      <c r="O8" s="55">
        <v>69110494</v>
      </c>
      <c r="Q8" s="3"/>
      <c r="R8" s="10"/>
    </row>
    <row r="9" spans="2:19" ht="30" customHeight="1" x14ac:dyDescent="0.25">
      <c r="B9" s="95"/>
      <c r="C9" s="98"/>
      <c r="D9" s="2"/>
      <c r="E9" s="70"/>
      <c r="F9" s="68"/>
      <c r="G9" s="2"/>
      <c r="H9" s="6" t="s">
        <v>31</v>
      </c>
      <c r="I9" s="34">
        <v>8215056.6600000001</v>
      </c>
      <c r="K9" s="6" t="s">
        <v>39</v>
      </c>
      <c r="L9" s="32">
        <v>106047.82</v>
      </c>
      <c r="N9" s="66"/>
      <c r="O9" s="55"/>
    </row>
    <row r="10" spans="2:19" ht="30" customHeight="1" x14ac:dyDescent="0.25">
      <c r="B10" s="96"/>
      <c r="C10" s="99"/>
      <c r="D10" s="2"/>
      <c r="E10" s="69" t="s">
        <v>5</v>
      </c>
      <c r="F10" s="67">
        <v>295923797.50999999</v>
      </c>
      <c r="G10" s="2"/>
      <c r="H10" s="6" t="s">
        <v>32</v>
      </c>
      <c r="I10" s="34">
        <v>3807402.56</v>
      </c>
      <c r="K10" s="6" t="s">
        <v>40</v>
      </c>
      <c r="L10" s="32">
        <v>179910.77</v>
      </c>
      <c r="N10" s="66" t="s">
        <v>14</v>
      </c>
      <c r="O10" s="55">
        <v>60666079.990000002</v>
      </c>
      <c r="R10" s="93"/>
      <c r="S10" s="71"/>
    </row>
    <row r="11" spans="2:19" ht="30" customHeight="1" x14ac:dyDescent="0.25">
      <c r="B11" s="94" t="s">
        <v>64</v>
      </c>
      <c r="C11" s="97" t="s">
        <v>65</v>
      </c>
      <c r="D11" s="2"/>
      <c r="E11" s="78"/>
      <c r="F11" s="77"/>
      <c r="G11" s="2"/>
      <c r="H11" s="16" t="s">
        <v>33</v>
      </c>
      <c r="I11" s="33">
        <v>3016052.05</v>
      </c>
      <c r="K11" s="6" t="s">
        <v>41</v>
      </c>
      <c r="L11" s="32">
        <v>52067</v>
      </c>
      <c r="N11" s="66"/>
      <c r="O11" s="55"/>
      <c r="R11" s="93"/>
      <c r="S11" s="71"/>
    </row>
    <row r="12" spans="2:19" ht="30" customHeight="1" x14ac:dyDescent="0.25">
      <c r="B12" s="95"/>
      <c r="C12" s="98"/>
      <c r="D12" s="2"/>
      <c r="E12" s="70"/>
      <c r="F12" s="68"/>
      <c r="G12" s="2"/>
      <c r="H12" s="27" t="s">
        <v>34</v>
      </c>
      <c r="I12" s="34">
        <v>216425098.22</v>
      </c>
      <c r="K12" s="115"/>
      <c r="L12" s="116"/>
      <c r="N12" s="66"/>
      <c r="O12" s="55"/>
      <c r="R12" s="93"/>
      <c r="S12" s="72"/>
    </row>
    <row r="13" spans="2:19" ht="28.5" customHeight="1" thickBot="1" x14ac:dyDescent="0.3">
      <c r="B13" s="96"/>
      <c r="C13" s="99"/>
      <c r="D13" s="2"/>
      <c r="E13" s="69" t="s">
        <v>12</v>
      </c>
      <c r="F13" s="83">
        <f>+F10/F8</f>
        <v>0.94393214985265184</v>
      </c>
      <c r="G13" s="2"/>
      <c r="H13" s="28" t="s">
        <v>62</v>
      </c>
      <c r="I13" s="29">
        <v>3596808.03</v>
      </c>
      <c r="K13" s="117"/>
      <c r="L13" s="118"/>
      <c r="N13" s="69" t="s">
        <v>15</v>
      </c>
      <c r="O13" s="86">
        <f>+O10/O8</f>
        <v>0.8778128541520771</v>
      </c>
    </row>
    <row r="14" spans="2:19" ht="39" customHeight="1" x14ac:dyDescent="0.25">
      <c r="B14" s="94" t="s">
        <v>58</v>
      </c>
      <c r="C14" s="97" t="s">
        <v>59</v>
      </c>
      <c r="D14" s="2"/>
      <c r="E14" s="70"/>
      <c r="F14" s="84"/>
      <c r="G14" s="2"/>
      <c r="H14" s="100" t="s">
        <v>22</v>
      </c>
      <c r="I14" s="101"/>
      <c r="K14" s="117"/>
      <c r="L14" s="118"/>
      <c r="N14" s="78"/>
      <c r="O14" s="87"/>
    </row>
    <row r="15" spans="2:19" ht="33" customHeight="1" x14ac:dyDescent="0.25">
      <c r="B15" s="95"/>
      <c r="C15" s="98"/>
      <c r="D15" s="2"/>
      <c r="E15" s="103"/>
      <c r="F15" s="104"/>
      <c r="G15" s="2"/>
      <c r="H15" s="66" t="s">
        <v>36</v>
      </c>
      <c r="I15" s="79">
        <v>2974963.95</v>
      </c>
      <c r="K15" s="117"/>
      <c r="L15" s="118"/>
      <c r="M15"/>
      <c r="N15" s="70"/>
      <c r="O15" s="88"/>
    </row>
    <row r="16" spans="2:19" ht="38.25" customHeight="1" x14ac:dyDescent="0.25">
      <c r="B16" s="96"/>
      <c r="C16" s="99"/>
      <c r="D16" s="2"/>
      <c r="E16" s="105"/>
      <c r="F16" s="106"/>
      <c r="G16" s="2"/>
      <c r="H16" s="66"/>
      <c r="I16" s="85"/>
      <c r="K16" s="117"/>
      <c r="L16" s="118"/>
      <c r="N16" s="6" t="s">
        <v>28</v>
      </c>
      <c r="O16" s="14" t="s">
        <v>67</v>
      </c>
    </row>
    <row r="17" spans="2:15" ht="60" customHeight="1" x14ac:dyDescent="0.25">
      <c r="B17" s="94" t="s">
        <v>60</v>
      </c>
      <c r="C17" s="35" t="s">
        <v>61</v>
      </c>
      <c r="D17" s="2"/>
      <c r="E17" s="105"/>
      <c r="F17" s="106"/>
      <c r="G17" s="2"/>
      <c r="H17" s="6" t="s">
        <v>35</v>
      </c>
      <c r="I17" s="7">
        <v>288824971.31</v>
      </c>
      <c r="K17" s="117"/>
      <c r="L17" s="118"/>
      <c r="N17" s="6" t="s">
        <v>27</v>
      </c>
      <c r="O17" s="14" t="s">
        <v>63</v>
      </c>
    </row>
    <row r="18" spans="2:15" ht="37.5" customHeight="1" x14ac:dyDescent="0.25">
      <c r="B18" s="95"/>
      <c r="C18" s="36"/>
      <c r="D18" s="2"/>
      <c r="E18" s="105"/>
      <c r="F18" s="106"/>
      <c r="G18" s="2"/>
      <c r="H18" s="81" t="s">
        <v>37</v>
      </c>
      <c r="I18" s="79">
        <v>4123862.25</v>
      </c>
      <c r="K18" s="117"/>
      <c r="L18" s="118"/>
      <c r="N18" s="13" t="s">
        <v>24</v>
      </c>
      <c r="O18" s="14" t="s">
        <v>68</v>
      </c>
    </row>
    <row r="19" spans="2:15" ht="37.5" customHeight="1" thickBot="1" x14ac:dyDescent="0.3">
      <c r="B19" s="102"/>
      <c r="C19" s="37"/>
      <c r="D19" s="2"/>
      <c r="E19" s="107"/>
      <c r="F19" s="108"/>
      <c r="G19" s="2"/>
      <c r="H19" s="82"/>
      <c r="I19" s="80"/>
      <c r="K19" s="119"/>
      <c r="L19" s="120"/>
      <c r="N19" s="4" t="s">
        <v>23</v>
      </c>
      <c r="O19" s="15" t="s">
        <v>69</v>
      </c>
    </row>
    <row r="20" spans="2:15" ht="23.25" customHeight="1" thickBot="1" x14ac:dyDescent="0.3">
      <c r="B20" s="2"/>
      <c r="C20" s="2"/>
      <c r="D20" s="2"/>
      <c r="E20" s="2"/>
      <c r="F20" s="20"/>
      <c r="G20" s="2"/>
      <c r="H20" s="2"/>
      <c r="I20" s="2"/>
    </row>
    <row r="21" spans="2:15" ht="35.25" customHeight="1" thickBot="1" x14ac:dyDescent="0.3">
      <c r="B21" s="2"/>
      <c r="C21" s="2"/>
      <c r="D21" s="54" t="s">
        <v>4</v>
      </c>
      <c r="E21" s="47"/>
      <c r="F21" s="47" t="s">
        <v>3</v>
      </c>
      <c r="G21" s="47"/>
      <c r="H21" s="17" t="s">
        <v>5</v>
      </c>
      <c r="I21" s="18" t="s">
        <v>6</v>
      </c>
      <c r="K21" s="73" t="s">
        <v>75</v>
      </c>
      <c r="L21" s="74"/>
      <c r="M21" s="74"/>
      <c r="N21" s="75"/>
      <c r="O21" s="76"/>
    </row>
    <row r="22" spans="2:15" ht="75.75" customHeight="1" x14ac:dyDescent="0.25">
      <c r="B22" s="62" t="s">
        <v>21</v>
      </c>
      <c r="C22" s="21" t="s">
        <v>25</v>
      </c>
      <c r="D22" s="42" t="s">
        <v>48</v>
      </c>
      <c r="E22" s="43"/>
      <c r="F22" s="46">
        <v>42181052</v>
      </c>
      <c r="G22" s="46"/>
      <c r="H22" s="11">
        <v>35576715.009999998</v>
      </c>
      <c r="I22" s="19">
        <f>+H22/F22*100</f>
        <v>84.342882225886626</v>
      </c>
      <c r="K22" s="151" t="s">
        <v>70</v>
      </c>
      <c r="L22" s="133"/>
      <c r="M22" s="133"/>
      <c r="N22" s="133"/>
      <c r="O22" s="134"/>
    </row>
    <row r="23" spans="2:15" ht="75.75" customHeight="1" x14ac:dyDescent="0.25">
      <c r="B23" s="89"/>
      <c r="C23" s="22" t="s">
        <v>26</v>
      </c>
      <c r="D23" s="38" t="s">
        <v>49</v>
      </c>
      <c r="E23" s="39"/>
      <c r="F23" s="44">
        <v>7830667</v>
      </c>
      <c r="G23" s="45"/>
      <c r="H23" s="11">
        <v>5409538.6500000004</v>
      </c>
      <c r="I23" s="19">
        <f t="shared" ref="I23" si="0">+H23/F23*100</f>
        <v>69.081454363976917</v>
      </c>
      <c r="K23" s="135"/>
      <c r="L23" s="136"/>
      <c r="M23" s="136"/>
      <c r="N23" s="136"/>
      <c r="O23" s="137"/>
    </row>
    <row r="24" spans="2:15" ht="48.75" customHeight="1" x14ac:dyDescent="0.25">
      <c r="B24" s="89"/>
      <c r="C24" s="52" t="s">
        <v>42</v>
      </c>
      <c r="D24" s="115" t="s">
        <v>50</v>
      </c>
      <c r="E24" s="124"/>
      <c r="F24" s="48">
        <v>234360364</v>
      </c>
      <c r="G24" s="49"/>
      <c r="H24" s="113">
        <v>231580871.44999999</v>
      </c>
      <c r="I24" s="131">
        <f>+H24/F24*100</f>
        <v>98.814009117173057</v>
      </c>
      <c r="K24" s="138"/>
      <c r="L24" s="139"/>
      <c r="M24" s="139"/>
      <c r="N24" s="139"/>
      <c r="O24" s="140"/>
    </row>
    <row r="25" spans="2:15" ht="24.75" customHeight="1" x14ac:dyDescent="0.25">
      <c r="B25" s="89"/>
      <c r="C25" s="53"/>
      <c r="D25" s="125"/>
      <c r="E25" s="126"/>
      <c r="F25" s="50"/>
      <c r="G25" s="51"/>
      <c r="H25" s="114"/>
      <c r="I25" s="132"/>
      <c r="K25" s="141" t="s">
        <v>71</v>
      </c>
      <c r="L25" s="142"/>
      <c r="M25" s="142"/>
      <c r="N25" s="142"/>
      <c r="O25" s="143"/>
    </row>
    <row r="26" spans="2:15" ht="67.5" customHeight="1" x14ac:dyDescent="0.25">
      <c r="B26" s="90"/>
      <c r="C26" s="22" t="s">
        <v>43</v>
      </c>
      <c r="D26" s="40" t="s">
        <v>51</v>
      </c>
      <c r="E26" s="41"/>
      <c r="F26" s="44">
        <v>11255650</v>
      </c>
      <c r="G26" s="45"/>
      <c r="H26" s="11">
        <v>8646248.6300000008</v>
      </c>
      <c r="I26" s="19">
        <f t="shared" ref="I26:I28" si="1">+H26/F26*100</f>
        <v>76.816964191317254</v>
      </c>
      <c r="K26" s="144"/>
      <c r="L26" s="145"/>
      <c r="M26" s="145"/>
      <c r="N26" s="145"/>
      <c r="O26" s="146"/>
    </row>
    <row r="27" spans="2:15" ht="409.5" customHeight="1" x14ac:dyDescent="0.25">
      <c r="B27" s="90"/>
      <c r="C27" s="22" t="s">
        <v>44</v>
      </c>
      <c r="D27" s="38" t="s">
        <v>52</v>
      </c>
      <c r="E27" s="39"/>
      <c r="F27" s="44">
        <v>4175109</v>
      </c>
      <c r="G27" s="45"/>
      <c r="H27" s="11">
        <v>3235076.7</v>
      </c>
      <c r="I27" s="19">
        <f t="shared" si="1"/>
        <v>77.484844108261612</v>
      </c>
      <c r="K27" s="121" t="s">
        <v>72</v>
      </c>
      <c r="L27" s="122"/>
      <c r="M27" s="122"/>
      <c r="N27" s="122"/>
      <c r="O27" s="123"/>
    </row>
    <row r="28" spans="2:15" ht="57" customHeight="1" x14ac:dyDescent="0.25">
      <c r="B28" s="90"/>
      <c r="C28" s="22" t="s">
        <v>45</v>
      </c>
      <c r="D28" s="42" t="s">
        <v>53</v>
      </c>
      <c r="E28" s="43"/>
      <c r="F28" s="46">
        <v>5545242</v>
      </c>
      <c r="G28" s="46"/>
      <c r="H28" s="11">
        <v>4803827.53</v>
      </c>
      <c r="I28" s="19">
        <f t="shared" si="1"/>
        <v>86.629718414453322</v>
      </c>
      <c r="K28" s="121" t="s">
        <v>73</v>
      </c>
      <c r="L28" s="122"/>
      <c r="M28" s="122"/>
      <c r="N28" s="122"/>
      <c r="O28" s="123"/>
    </row>
    <row r="29" spans="2:15" ht="104.25" customHeight="1" x14ac:dyDescent="0.25">
      <c r="B29" s="91"/>
      <c r="C29" s="23" t="s">
        <v>46</v>
      </c>
      <c r="D29" s="38" t="s">
        <v>54</v>
      </c>
      <c r="E29" s="39"/>
      <c r="F29" s="44">
        <v>7819022</v>
      </c>
      <c r="G29" s="45"/>
      <c r="H29" s="31">
        <v>6418244.6799999997</v>
      </c>
      <c r="I29" s="26">
        <f>+H29/F29*100</f>
        <v>82.08500602760806</v>
      </c>
      <c r="K29" s="127" t="s">
        <v>74</v>
      </c>
      <c r="L29" s="122"/>
      <c r="M29" s="122"/>
      <c r="N29" s="122"/>
      <c r="O29" s="123"/>
    </row>
    <row r="30" spans="2:15" ht="104.25" customHeight="1" thickBot="1" x14ac:dyDescent="0.3">
      <c r="B30" s="92"/>
      <c r="C30" s="24" t="s">
        <v>47</v>
      </c>
      <c r="D30" s="109" t="s">
        <v>55</v>
      </c>
      <c r="E30" s="110"/>
      <c r="F30" s="111">
        <v>334026</v>
      </c>
      <c r="G30" s="112"/>
      <c r="H30" s="25">
        <v>253274.86</v>
      </c>
      <c r="I30" s="30">
        <f>+H30/F30*100</f>
        <v>75.824893870537025</v>
      </c>
      <c r="K30" s="128"/>
      <c r="L30" s="129"/>
      <c r="M30" s="129"/>
      <c r="N30" s="129"/>
      <c r="O30" s="130"/>
    </row>
    <row r="31" spans="2:15" x14ac:dyDescent="0.25">
      <c r="K31" s="12"/>
    </row>
  </sheetData>
  <mergeCells count="65">
    <mergeCell ref="K27:O27"/>
    <mergeCell ref="D29:E29"/>
    <mergeCell ref="F29:G29"/>
    <mergeCell ref="D24:E25"/>
    <mergeCell ref="F28:G28"/>
    <mergeCell ref="K28:O28"/>
    <mergeCell ref="K29:O30"/>
    <mergeCell ref="I24:I25"/>
    <mergeCell ref="K22:O24"/>
    <mergeCell ref="K25:O26"/>
    <mergeCell ref="B22:B30"/>
    <mergeCell ref="R10:R12"/>
    <mergeCell ref="B8:B10"/>
    <mergeCell ref="C8:C10"/>
    <mergeCell ref="B14:B16"/>
    <mergeCell ref="C14:C16"/>
    <mergeCell ref="C11:C13"/>
    <mergeCell ref="B11:B13"/>
    <mergeCell ref="H14:I14"/>
    <mergeCell ref="B17:B19"/>
    <mergeCell ref="E15:F19"/>
    <mergeCell ref="D28:E28"/>
    <mergeCell ref="D30:E30"/>
    <mergeCell ref="F30:G30"/>
    <mergeCell ref="H24:H25"/>
    <mergeCell ref="K12:L19"/>
    <mergeCell ref="S10:S12"/>
    <mergeCell ref="K21:O21"/>
    <mergeCell ref="F10:F12"/>
    <mergeCell ref="E10:E12"/>
    <mergeCell ref="I18:I19"/>
    <mergeCell ref="H18:H19"/>
    <mergeCell ref="F13:F14"/>
    <mergeCell ref="E13:E14"/>
    <mergeCell ref="H15:H16"/>
    <mergeCell ref="I15:I16"/>
    <mergeCell ref="O13:O15"/>
    <mergeCell ref="N13:N15"/>
    <mergeCell ref="O10:O12"/>
    <mergeCell ref="N10:N12"/>
    <mergeCell ref="O8:O9"/>
    <mergeCell ref="B2:O2"/>
    <mergeCell ref="B3:O3"/>
    <mergeCell ref="B4:O4"/>
    <mergeCell ref="K7:L7"/>
    <mergeCell ref="N7:O7"/>
    <mergeCell ref="E7:F7"/>
    <mergeCell ref="B7:C7"/>
    <mergeCell ref="H7:I7"/>
    <mergeCell ref="N8:N9"/>
    <mergeCell ref="F8:F9"/>
    <mergeCell ref="E8:E9"/>
    <mergeCell ref="C17:C19"/>
    <mergeCell ref="D27:E27"/>
    <mergeCell ref="D26:E26"/>
    <mergeCell ref="D22:E22"/>
    <mergeCell ref="F27:G27"/>
    <mergeCell ref="F26:G26"/>
    <mergeCell ref="F22:G22"/>
    <mergeCell ref="D23:E23"/>
    <mergeCell ref="F23:G23"/>
    <mergeCell ref="F21:G21"/>
    <mergeCell ref="F24:G25"/>
    <mergeCell ref="C24:C25"/>
    <mergeCell ref="D21:E21"/>
  </mergeCells>
  <printOptions horizontalCentered="1" verticalCentered="1"/>
  <pageMargins left="0.15748031496062992" right="0.15748031496062992" top="0.39370078740157483" bottom="0.3937007874015748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E6" sqref="E6"/>
    </sheetView>
  </sheetViews>
  <sheetFormatPr baseColWidth="10" defaultRowHeight="15" x14ac:dyDescent="0.25"/>
  <cols>
    <col min="1" max="1" width="12.85546875" customWidth="1"/>
    <col min="2" max="2" width="16.28515625" customWidth="1"/>
  </cols>
  <sheetData>
    <row r="1" spans="1:2" ht="25.5" x14ac:dyDescent="0.25">
      <c r="A1" s="6" t="s">
        <v>8</v>
      </c>
      <c r="B1" s="7">
        <v>20575616.25</v>
      </c>
    </row>
    <row r="2" spans="1:2" ht="38.25" x14ac:dyDescent="0.25">
      <c r="A2" s="6" t="s">
        <v>19</v>
      </c>
      <c r="B2" s="7">
        <v>694873.59999999998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I20" sqref="I20"/>
    </sheetView>
  </sheetViews>
  <sheetFormatPr baseColWidth="10" defaultRowHeight="15" x14ac:dyDescent="0.25"/>
  <cols>
    <col min="1" max="1" width="34.42578125" bestFit="1" customWidth="1"/>
    <col min="2" max="2" width="15.140625" bestFit="1" customWidth="1"/>
  </cols>
  <sheetData>
    <row r="2" spans="1:2" x14ac:dyDescent="0.25">
      <c r="A2" s="69" t="s">
        <v>0</v>
      </c>
      <c r="B2" s="67">
        <v>317687000</v>
      </c>
    </row>
    <row r="3" spans="1:2" x14ac:dyDescent="0.25">
      <c r="A3" s="70"/>
      <c r="B3" s="68"/>
    </row>
    <row r="4" spans="1:2" x14ac:dyDescent="0.25">
      <c r="A4" s="69" t="s">
        <v>9</v>
      </c>
      <c r="B4" s="147">
        <v>92009887.060000002</v>
      </c>
    </row>
    <row r="5" spans="1:2" x14ac:dyDescent="0.25">
      <c r="A5" s="70"/>
      <c r="B5" s="148"/>
    </row>
    <row r="6" spans="1:2" x14ac:dyDescent="0.25">
      <c r="A6" s="69" t="s">
        <v>10</v>
      </c>
      <c r="B6" s="149">
        <f>+B4/B2</f>
        <v>0.28962433798046505</v>
      </c>
    </row>
    <row r="7" spans="1:2" x14ac:dyDescent="0.25">
      <c r="A7" s="70"/>
      <c r="B7" s="150"/>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19548-EF62-4441-AC26-B10FF5F55CB8}">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efcf9931-6988-4c26-989d-90fd7d9d6177"/>
    <ds:schemaRef ds:uri="http://www.w3.org/XML/1998/namespace"/>
    <ds:schemaRef ds:uri="http://schemas.microsoft.com/office/infopath/2007/PartnerControls"/>
    <ds:schemaRef ds:uri="2de3127d-b50e-4c29-b846-9213acea4d89"/>
    <ds:schemaRef ds:uri="http://purl.org/dc/dcmitype/"/>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Imer Basilio Mendoza Velásquez</cp:lastModifiedBy>
  <cp:lastPrinted>2023-08-09T21:37:14Z</cp:lastPrinted>
  <dcterms:created xsi:type="dcterms:W3CDTF">2023-02-11T22:01:01Z</dcterms:created>
  <dcterms:modified xsi:type="dcterms:W3CDTF">2023-12-12T14:55:24Z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