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WEB FINAL\ACTUALIZADO 2020-2023\2023\"/>
    </mc:Choice>
  </mc:AlternateContent>
  <xr:revisionPtr revIDLastSave="0" documentId="13_ncr:1_{510EA9E9-D780-4780-BEBB-94E9CC2FD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\c">#REF!</definedName>
    <definedName name="_2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_PRUEBA">#REF!</definedName>
    <definedName name="_xlnm.Print_Area" localSheetId="0">INGRESOS!$A$2:$Q$62</definedName>
    <definedName name="ASD" hidden="1">#REF!</definedName>
    <definedName name="C.1" localSheetId="0">#REF!</definedName>
    <definedName name="C.1">#REF!</definedName>
    <definedName name="K" localSheetId="0">#REF!</definedName>
    <definedName name="K">#REF!</definedName>
    <definedName name="oso" hidden="1">#REF!</definedName>
    <definedName name="Precios123" hidden="1">#REF!</definedName>
    <definedName name="SEDE" localSheetId="0" hidden="1">#REF!</definedName>
    <definedName name="SEDE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N62" i="1"/>
  <c r="M62" i="1"/>
  <c r="L62" i="1"/>
  <c r="K62" i="1"/>
  <c r="J62" i="1"/>
  <c r="I62" i="1"/>
  <c r="H62" i="1"/>
  <c r="G62" i="1"/>
  <c r="F62" i="1"/>
  <c r="E62" i="1"/>
  <c r="Q57" i="1"/>
  <c r="Q58" i="1"/>
  <c r="Q59" i="1"/>
  <c r="Q60" i="1"/>
  <c r="Q61" i="1"/>
  <c r="C43" i="1" l="1"/>
  <c r="O19" i="1"/>
  <c r="P19" i="1"/>
  <c r="O15" i="1"/>
  <c r="Q54" i="1" l="1"/>
  <c r="Q55" i="1"/>
  <c r="Q56" i="1"/>
  <c r="Q53" i="1" l="1"/>
  <c r="D62" i="1"/>
  <c r="C62" i="1"/>
  <c r="Q50" i="1"/>
  <c r="Q51" i="1"/>
  <c r="Q52" i="1"/>
  <c r="Q44" i="1" l="1"/>
  <c r="Q45" i="1"/>
  <c r="Q46" i="1"/>
  <c r="Q47" i="1"/>
  <c r="Q48" i="1"/>
  <c r="Q49" i="1"/>
  <c r="Q43" i="1"/>
  <c r="Q42" i="1"/>
  <c r="B41" i="1" l="1"/>
  <c r="B62" i="1" s="1"/>
  <c r="Q40" i="1"/>
  <c r="Q41" i="1" l="1"/>
  <c r="Q39" i="1"/>
  <c r="Q38" i="1"/>
  <c r="H37" i="1" l="1"/>
  <c r="Q36" i="1"/>
  <c r="Q37" i="1" l="1"/>
  <c r="Q35" i="1"/>
  <c r="Q34" i="1"/>
  <c r="Q33" i="1"/>
  <c r="Q32" i="1" l="1"/>
  <c r="Q31" i="1" l="1"/>
  <c r="Q30" i="1"/>
  <c r="Q29" i="1" l="1"/>
  <c r="N28" i="1" l="1"/>
  <c r="Q28" i="1" l="1"/>
  <c r="Q27" i="1"/>
  <c r="Q26" i="1"/>
  <c r="Q24" i="1" l="1"/>
  <c r="Q25" i="1"/>
  <c r="Q23" i="1"/>
  <c r="Q20" i="1" l="1"/>
  <c r="Q21" i="1"/>
  <c r="Q22" i="1"/>
  <c r="N18" i="1"/>
  <c r="Q19" i="1" l="1"/>
  <c r="Q9" i="1"/>
  <c r="Q10" i="1"/>
  <c r="Q11" i="1"/>
  <c r="Q12" i="1"/>
  <c r="Q13" i="1"/>
  <c r="Q14" i="1"/>
  <c r="Q16" i="1"/>
  <c r="Q17" i="1"/>
  <c r="Q18" i="1"/>
  <c r="Q8" i="1"/>
  <c r="Q15" i="1" l="1"/>
</calcChain>
</file>

<file path=xl/sharedStrings.xml><?xml version="1.0" encoding="utf-8"?>
<sst xmlns="http://schemas.openxmlformats.org/spreadsheetml/2006/main" count="43" uniqueCount="26">
  <si>
    <t>1-91</t>
  </si>
  <si>
    <t>Regalías</t>
  </si>
  <si>
    <t>Participación</t>
  </si>
  <si>
    <t>Regalía Especial</t>
  </si>
  <si>
    <t>Participación Especial Estatal</t>
  </si>
  <si>
    <t>US$</t>
  </si>
  <si>
    <t xml:space="preserve">APORTE ANUAL AL FONDO PARA EL DESARROLLO ECONÓMICO DE LA NACIÓN
</t>
  </si>
  <si>
    <t>APORTE FIJO AL FONDO PARA EL DESARROLLO ECONÓMICO DE LA NACIÓN</t>
  </si>
  <si>
    <t xml:space="preserve">APORTE VARIABLE AL FONDO PARA EL DESARROLLO ECONÓMICO DE LA NACIÓN
</t>
  </si>
  <si>
    <t>TOTAL</t>
  </si>
  <si>
    <t>MES/AÑO</t>
  </si>
  <si>
    <t>PARTICIPACIÓN</t>
  </si>
  <si>
    <t xml:space="preserve">TOTAL DE INGRESOS </t>
  </si>
  <si>
    <t xml:space="preserve">INGRESOS PERCIBIDOS POR LA PRODUCCIÓN NACIONAL DE PETRÓLEO CRUDO, CONDENSADO Y GAS NATURAL </t>
  </si>
  <si>
    <t>PERIODO 2020-2024</t>
  </si>
  <si>
    <t>REGALÍAS</t>
  </si>
  <si>
    <t>REGALÍAS 
CONDENSADO</t>
  </si>
  <si>
    <t>REGALÍAS
GAS NATURAL COMERCIABLE</t>
  </si>
  <si>
    <t>CITY PETÉN S. DE R.L.
TITULAR DEL CONTRATO 1-2006</t>
  </si>
  <si>
    <t>EMPRESA PETROLERA DEL ITSMO, S.A. TITULAR DEL CONTRATO 2-2009</t>
  </si>
  <si>
    <t>LATIN AMERICAN RESOURCES LTD. TITULAR DEL CONTRATO 1-2005</t>
  </si>
  <si>
    <t>PERENCO GUATEMALA LIMITED
TITULAR DEL CONTRATO 2-85</t>
  </si>
  <si>
    <t>PERENCO GUATEMALA LIMITED
TITULAR DEL CONTRATO 1-19</t>
  </si>
  <si>
    <t xml:space="preserve">PERENCO GUATEMALA LIMITED
TITULAR DEL CONTRATO DE TRANSFORMACIÓN </t>
  </si>
  <si>
    <t>US$ 0.05 POR BARRIL TRANSPORTADO PARA FONPETROL</t>
  </si>
  <si>
    <t>REGALÍAS
GAS NATURAL DE BOCA DE POZO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</si>
</sst>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4" x14ac:knownFonts="1">
    <font>
      <sz val="10"/>
      <color theme="1"/>
      <name val="Arial"/>
      <family val="2"/>
    </font>
    <font>
      <sz val="10"/>
      <color theme="1"/>
      <name val="Montserrat"/>
    </font>
    <font>
      <b/>
      <sz val="10"/>
      <name val="Montserrat"/>
    </font>
    <font>
      <b/>
      <sz val="12"/>
      <name val="Montserrat"/>
    </font>
    <font>
      <sz val="10"/>
      <name val="Arial"/>
      <family val="2"/>
    </font>
    <font>
      <b/>
      <sz val="11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sz val="10"/>
      <color theme="1"/>
      <name val="Arial"/>
      <family val="2"/>
    </font>
    <font>
      <b/>
      <sz val="12"/>
      <color rgb="FF000000"/>
      <name val="Montserrat"/>
    </font>
    <font>
      <b/>
      <sz val="14"/>
      <color rgb="FF000000"/>
      <name val="Montserrat"/>
    </font>
    <font>
      <b/>
      <sz val="14"/>
      <name val="Montserrat"/>
    </font>
    <font>
      <b/>
      <sz val="11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4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Border="1" applyAlignment="1">
      <alignment horizontal="center" wrapText="1"/>
    </xf>
    <xf numFmtId="164" fontId="1" fillId="0" borderId="0" xfId="0" applyNumberFormat="1" applyFont="1"/>
    <xf numFmtId="4" fontId="1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17" fontId="6" fillId="0" borderId="2" xfId="1" applyNumberFormat="1" applyFont="1" applyFill="1" applyBorder="1" applyAlignment="1">
      <alignment vertical="center"/>
    </xf>
    <xf numFmtId="164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/>
    <xf numFmtId="164" fontId="6" fillId="0" borderId="2" xfId="0" quotePrefix="1" applyNumberFormat="1" applyFont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7" fontId="6" fillId="3" borderId="2" xfId="1" applyNumberFormat="1" applyFont="1" applyFill="1" applyBorder="1" applyAlignment="1">
      <alignment vertical="center"/>
    </xf>
    <xf numFmtId="164" fontId="6" fillId="3" borderId="2" xfId="0" quotePrefix="1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49" fontId="10" fillId="0" borderId="2" xfId="0" applyNumberFormat="1" applyFont="1" applyBorder="1" applyAlignment="1">
      <alignment horizontal="center" wrapText="1"/>
    </xf>
    <xf numFmtId="164" fontId="6" fillId="0" borderId="2" xfId="0" quotePrefix="1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17" fontId="6" fillId="0" borderId="1" xfId="1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/>
    </xf>
    <xf numFmtId="164" fontId="6" fillId="0" borderId="1" xfId="0" quotePrefix="1" applyNumberFormat="1" applyFont="1" applyBorder="1" applyAlignment="1">
      <alignment horizontal="right"/>
    </xf>
    <xf numFmtId="49" fontId="11" fillId="2" borderId="7" xfId="0" applyNumberFormat="1" applyFont="1" applyFill="1" applyBorder="1" applyAlignment="1">
      <alignment horizontal="center" vertical="center" wrapText="1"/>
    </xf>
    <xf numFmtId="0" fontId="13" fillId="4" borderId="3" xfId="0" quotePrefix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quotePrefix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" fontId="13" fillId="4" borderId="1" xfId="0" applyNumberFormat="1" applyFont="1" applyFill="1" applyBorder="1" applyAlignment="1">
      <alignment horizontal="center" vertical="center"/>
    </xf>
    <xf numFmtId="1" fontId="13" fillId="4" borderId="5" xfId="0" applyNumberFormat="1" applyFont="1" applyFill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/>
    </xf>
    <xf numFmtId="1" fontId="13" fillId="4" borderId="2" xfId="0" applyNumberFormat="1" applyFont="1" applyFill="1" applyBorder="1" applyAlignment="1">
      <alignment horizontal="center" vertical="center" wrapText="1"/>
    </xf>
    <xf numFmtId="1" fontId="13" fillId="4" borderId="2" xfId="0" quotePrefix="1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" fontId="13" fillId="4" borderId="4" xfId="0" applyNumberFormat="1" applyFont="1" applyFill="1" applyBorder="1" applyAlignment="1">
      <alignment horizontal="center" vertical="center" wrapText="1"/>
    </xf>
    <xf numFmtId="1" fontId="13" fillId="4" borderId="4" xfId="0" quotePrefix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7" fontId="6" fillId="5" borderId="2" xfId="1" applyNumberFormat="1" applyFont="1" applyFill="1" applyBorder="1" applyAlignment="1">
      <alignment vertical="center"/>
    </xf>
  </cellXfs>
  <cellStyles count="3">
    <cellStyle name="Normal" xfId="0" builtinId="0"/>
    <cellStyle name="Normal 11 2" xfId="1" xr:uid="{00000000-0005-0000-0000-000001000000}"/>
    <cellStyle name="Normal 5 5" xfId="2" xr:uid="{723A9EF5-06E7-40D6-88B0-7B43188F255D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7"/>
  <sheetViews>
    <sheetView showGridLines="0" tabSelected="1" topLeftCell="A4" zoomScaleNormal="100" zoomScaleSheetLayoutView="80" workbookViewId="0">
      <pane xSplit="1" ySplit="4" topLeftCell="E56" activePane="bottomRight" state="frozen"/>
      <selection activeCell="A4" sqref="A4"/>
      <selection pane="topRight" activeCell="B4" sqref="B4"/>
      <selection pane="bottomLeft" activeCell="A9" sqref="A9"/>
      <selection pane="bottomRight" activeCell="K69" sqref="K69"/>
    </sheetView>
  </sheetViews>
  <sheetFormatPr baseColWidth="10" defaultColWidth="9.140625" defaultRowHeight="15" x14ac:dyDescent="0.3"/>
  <cols>
    <col min="1" max="1" width="19" style="2" customWidth="1"/>
    <col min="2" max="8" width="22.7109375" style="2" customWidth="1"/>
    <col min="9" max="10" width="22.7109375" style="2" hidden="1" customWidth="1"/>
    <col min="11" max="11" width="22.7109375" style="2" customWidth="1"/>
    <col min="12" max="13" width="22.7109375" style="2" hidden="1" customWidth="1"/>
    <col min="14" max="17" width="22.7109375" style="2" customWidth="1"/>
    <col min="18" max="18" width="12" style="2" customWidth="1"/>
    <col min="19" max="19" width="11.7109375" style="2" bestFit="1" customWidth="1"/>
    <col min="20" max="20" width="12.28515625" style="2" bestFit="1" customWidth="1"/>
    <col min="21" max="16384" width="9.140625" style="2"/>
  </cols>
  <sheetData>
    <row r="1" spans="1:20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6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0" ht="18.75" x14ac:dyDescent="0.3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0" ht="33.75" customHeight="1" x14ac:dyDescent="0.3">
      <c r="A4" s="43" t="s">
        <v>14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20" ht="105.75" customHeight="1" x14ac:dyDescent="0.35">
      <c r="A5" s="35" t="s">
        <v>10</v>
      </c>
      <c r="B5" s="38" t="s">
        <v>21</v>
      </c>
      <c r="C5" s="39"/>
      <c r="D5" s="39"/>
      <c r="E5" s="38" t="s">
        <v>23</v>
      </c>
      <c r="F5" s="39"/>
      <c r="G5" s="29" t="s">
        <v>22</v>
      </c>
      <c r="H5" s="41" t="s">
        <v>19</v>
      </c>
      <c r="I5" s="42"/>
      <c r="J5" s="25" t="s">
        <v>0</v>
      </c>
      <c r="K5" s="26" t="s">
        <v>20</v>
      </c>
      <c r="L5" s="27"/>
      <c r="M5" s="27"/>
      <c r="N5" s="33" t="s">
        <v>18</v>
      </c>
      <c r="O5" s="33"/>
      <c r="P5" s="40"/>
      <c r="Q5" s="33" t="s">
        <v>9</v>
      </c>
      <c r="R5" s="9"/>
    </row>
    <row r="6" spans="1:20" ht="90" customHeight="1" x14ac:dyDescent="0.3">
      <c r="A6" s="36"/>
      <c r="B6" s="6" t="s">
        <v>15</v>
      </c>
      <c r="C6" s="6" t="s">
        <v>11</v>
      </c>
      <c r="D6" s="7" t="s">
        <v>6</v>
      </c>
      <c r="E6" s="7" t="s">
        <v>7</v>
      </c>
      <c r="F6" s="7" t="s">
        <v>8</v>
      </c>
      <c r="G6" s="8" t="s">
        <v>24</v>
      </c>
      <c r="H6" s="6" t="s">
        <v>15</v>
      </c>
      <c r="I6" s="6" t="s">
        <v>2</v>
      </c>
      <c r="J6" s="6" t="s">
        <v>1</v>
      </c>
      <c r="K6" s="6" t="s">
        <v>15</v>
      </c>
      <c r="L6" s="6" t="s">
        <v>3</v>
      </c>
      <c r="M6" s="8" t="s">
        <v>4</v>
      </c>
      <c r="N6" s="8" t="s">
        <v>16</v>
      </c>
      <c r="O6" s="8" t="s">
        <v>25</v>
      </c>
      <c r="P6" s="8" t="s">
        <v>17</v>
      </c>
      <c r="Q6" s="33"/>
      <c r="R6" s="9"/>
    </row>
    <row r="7" spans="1:20" ht="18" customHeight="1" x14ac:dyDescent="0.35">
      <c r="A7" s="37"/>
      <c r="B7" s="18" t="s">
        <v>5</v>
      </c>
      <c r="C7" s="18" t="s">
        <v>5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18" t="s">
        <v>5</v>
      </c>
      <c r="J7" s="18" t="s">
        <v>5</v>
      </c>
      <c r="K7" s="18" t="s">
        <v>5</v>
      </c>
      <c r="L7" s="18" t="s">
        <v>5</v>
      </c>
      <c r="M7" s="18" t="s">
        <v>5</v>
      </c>
      <c r="N7" s="18" t="s">
        <v>5</v>
      </c>
      <c r="O7" s="18" t="s">
        <v>5</v>
      </c>
      <c r="P7" s="18" t="s">
        <v>5</v>
      </c>
      <c r="Q7" s="18" t="s">
        <v>5</v>
      </c>
    </row>
    <row r="8" spans="1:20" ht="21.95" customHeight="1" x14ac:dyDescent="0.35">
      <c r="A8" s="10">
        <v>43831</v>
      </c>
      <c r="B8" s="11">
        <v>495921.14</v>
      </c>
      <c r="C8" s="11">
        <v>2116312.48</v>
      </c>
      <c r="D8" s="11">
        <v>255125</v>
      </c>
      <c r="E8" s="11">
        <v>150000</v>
      </c>
      <c r="F8" s="11">
        <v>1337972.31</v>
      </c>
      <c r="G8" s="11">
        <v>23306.92</v>
      </c>
      <c r="H8" s="11">
        <v>95156.2</v>
      </c>
      <c r="I8" s="11"/>
      <c r="J8" s="11"/>
      <c r="K8" s="11">
        <v>64994.01</v>
      </c>
      <c r="L8" s="11"/>
      <c r="M8" s="11"/>
      <c r="N8" s="12">
        <v>42547.78</v>
      </c>
      <c r="O8" s="13">
        <v>0</v>
      </c>
      <c r="P8" s="13">
        <v>0</v>
      </c>
      <c r="Q8" s="20">
        <f t="shared" ref="Q8:Q52" si="0">SUM(B8:P8)</f>
        <v>4581335.84</v>
      </c>
      <c r="R8" s="4"/>
      <c r="S8" s="4"/>
    </row>
    <row r="9" spans="1:20" ht="21.95" customHeight="1" x14ac:dyDescent="0.35">
      <c r="A9" s="10">
        <v>43862</v>
      </c>
      <c r="B9" s="11">
        <v>499185</v>
      </c>
      <c r="C9" s="11">
        <v>3243228.99</v>
      </c>
      <c r="D9" s="13">
        <v>0</v>
      </c>
      <c r="E9" s="13">
        <v>0</v>
      </c>
      <c r="F9" s="13">
        <v>0</v>
      </c>
      <c r="G9" s="13">
        <v>0</v>
      </c>
      <c r="H9" s="11">
        <v>79364.27</v>
      </c>
      <c r="I9" s="11"/>
      <c r="J9" s="11"/>
      <c r="K9" s="11">
        <v>57851.09</v>
      </c>
      <c r="L9" s="11"/>
      <c r="M9" s="11"/>
      <c r="N9" s="12">
        <v>82514.759999999995</v>
      </c>
      <c r="O9" s="12">
        <v>22245.72</v>
      </c>
      <c r="P9" s="12">
        <v>0</v>
      </c>
      <c r="Q9" s="20">
        <f t="shared" si="0"/>
        <v>3984389.83</v>
      </c>
      <c r="R9" s="4"/>
      <c r="S9" s="4"/>
    </row>
    <row r="10" spans="1:20" ht="21.95" customHeight="1" x14ac:dyDescent="0.35">
      <c r="A10" s="10">
        <v>43891</v>
      </c>
      <c r="B10" s="11">
        <v>533552.74</v>
      </c>
      <c r="C10" s="11">
        <v>0</v>
      </c>
      <c r="D10" s="13">
        <v>0</v>
      </c>
      <c r="E10" s="13">
        <v>0</v>
      </c>
      <c r="F10" s="13">
        <v>0</v>
      </c>
      <c r="G10" s="13">
        <v>0</v>
      </c>
      <c r="H10" s="11">
        <v>0</v>
      </c>
      <c r="I10" s="11"/>
      <c r="J10" s="11"/>
      <c r="K10" s="11">
        <v>0</v>
      </c>
      <c r="L10" s="11"/>
      <c r="M10" s="11"/>
      <c r="N10" s="12">
        <v>47539.98</v>
      </c>
      <c r="O10" s="12">
        <v>0</v>
      </c>
      <c r="P10" s="12">
        <v>0</v>
      </c>
      <c r="Q10" s="20">
        <f t="shared" si="0"/>
        <v>581092.72</v>
      </c>
      <c r="R10" s="4"/>
      <c r="S10" s="4"/>
    </row>
    <row r="11" spans="1:20" ht="21.95" customHeight="1" x14ac:dyDescent="0.35">
      <c r="A11" s="10">
        <v>43922</v>
      </c>
      <c r="B11" s="11">
        <v>384201.31</v>
      </c>
      <c r="C11" s="11">
        <v>2064877.7</v>
      </c>
      <c r="D11" s="13">
        <v>0</v>
      </c>
      <c r="E11" s="13">
        <v>0</v>
      </c>
      <c r="F11" s="13">
        <v>0</v>
      </c>
      <c r="G11" s="13">
        <v>23275.68</v>
      </c>
      <c r="H11" s="11">
        <v>0</v>
      </c>
      <c r="I11" s="11"/>
      <c r="J11" s="11"/>
      <c r="K11" s="14">
        <v>0</v>
      </c>
      <c r="L11" s="11"/>
      <c r="M11" s="11"/>
      <c r="N11" s="12">
        <v>32516.31</v>
      </c>
      <c r="O11" s="12">
        <v>0</v>
      </c>
      <c r="P11" s="12">
        <v>0</v>
      </c>
      <c r="Q11" s="20">
        <f t="shared" si="0"/>
        <v>2504871</v>
      </c>
      <c r="R11" s="4"/>
      <c r="S11" s="4"/>
    </row>
    <row r="12" spans="1:20" ht="21.95" customHeight="1" x14ac:dyDescent="0.35">
      <c r="A12" s="10">
        <v>43952</v>
      </c>
      <c r="B12" s="11">
        <v>0</v>
      </c>
      <c r="C12" s="11">
        <v>1136653.8</v>
      </c>
      <c r="D12" s="13">
        <v>0</v>
      </c>
      <c r="E12" s="13">
        <v>0</v>
      </c>
      <c r="F12" s="13">
        <v>0</v>
      </c>
      <c r="G12" s="13">
        <v>0</v>
      </c>
      <c r="H12" s="11">
        <v>0</v>
      </c>
      <c r="I12" s="11"/>
      <c r="J12" s="11"/>
      <c r="K12" s="11">
        <v>0</v>
      </c>
      <c r="L12" s="11"/>
      <c r="M12" s="11"/>
      <c r="N12" s="12">
        <v>17420.73</v>
      </c>
      <c r="O12" s="12">
        <v>2603.9499999999998</v>
      </c>
      <c r="P12" s="12">
        <v>0</v>
      </c>
      <c r="Q12" s="20">
        <f t="shared" si="0"/>
        <v>1156678.48</v>
      </c>
      <c r="R12" s="4"/>
      <c r="S12" s="4"/>
    </row>
    <row r="13" spans="1:20" ht="21.95" customHeight="1" x14ac:dyDescent="0.35">
      <c r="A13" s="10">
        <v>43983</v>
      </c>
      <c r="B13" s="11">
        <v>0</v>
      </c>
      <c r="C13" s="11">
        <v>0</v>
      </c>
      <c r="D13" s="13">
        <v>0</v>
      </c>
      <c r="E13" s="13">
        <v>0</v>
      </c>
      <c r="F13" s="13">
        <v>0</v>
      </c>
      <c r="G13" s="13">
        <v>0</v>
      </c>
      <c r="H13" s="11">
        <v>0</v>
      </c>
      <c r="I13" s="11"/>
      <c r="J13" s="11"/>
      <c r="K13" s="11">
        <v>0</v>
      </c>
      <c r="L13" s="11"/>
      <c r="M13" s="11"/>
      <c r="N13" s="12">
        <v>6754.86</v>
      </c>
      <c r="O13" s="12">
        <v>8637.06</v>
      </c>
      <c r="P13" s="12">
        <v>0</v>
      </c>
      <c r="Q13" s="20">
        <f t="shared" si="0"/>
        <v>15391.919999999998</v>
      </c>
      <c r="R13" s="4"/>
      <c r="S13" s="4"/>
    </row>
    <row r="14" spans="1:20" ht="21.95" customHeight="1" x14ac:dyDescent="0.35">
      <c r="A14" s="10">
        <v>44013</v>
      </c>
      <c r="B14" s="11">
        <v>0</v>
      </c>
      <c r="C14" s="11">
        <v>0</v>
      </c>
      <c r="D14" s="13">
        <v>0</v>
      </c>
      <c r="E14" s="13">
        <v>0</v>
      </c>
      <c r="F14" s="13">
        <v>0</v>
      </c>
      <c r="G14" s="13">
        <v>18721.63</v>
      </c>
      <c r="H14" s="11">
        <v>0</v>
      </c>
      <c r="I14" s="11"/>
      <c r="J14" s="11"/>
      <c r="K14" s="11">
        <v>0</v>
      </c>
      <c r="L14" s="11"/>
      <c r="M14" s="11"/>
      <c r="N14" s="12">
        <v>0</v>
      </c>
      <c r="O14" s="12">
        <v>0</v>
      </c>
      <c r="P14" s="12">
        <v>0</v>
      </c>
      <c r="Q14" s="20">
        <f t="shared" si="0"/>
        <v>18721.63</v>
      </c>
      <c r="R14" s="4"/>
      <c r="S14" s="4"/>
      <c r="T14" s="4"/>
    </row>
    <row r="15" spans="1:20" ht="21.95" customHeight="1" x14ac:dyDescent="0.35">
      <c r="A15" s="10">
        <v>44044</v>
      </c>
      <c r="B15" s="11">
        <v>54585.19</v>
      </c>
      <c r="C15" s="11">
        <v>0</v>
      </c>
      <c r="D15" s="13">
        <v>0</v>
      </c>
      <c r="E15" s="13">
        <v>0</v>
      </c>
      <c r="F15" s="13">
        <v>0</v>
      </c>
      <c r="G15" s="13">
        <v>0</v>
      </c>
      <c r="H15" s="11">
        <v>0</v>
      </c>
      <c r="I15" s="11"/>
      <c r="J15" s="11"/>
      <c r="K15" s="11">
        <v>0</v>
      </c>
      <c r="L15" s="11"/>
      <c r="M15" s="11"/>
      <c r="N15" s="11">
        <v>10409.93</v>
      </c>
      <c r="O15" s="11">
        <f>457.83+472.7</f>
        <v>930.53</v>
      </c>
      <c r="P15" s="11">
        <v>801.85</v>
      </c>
      <c r="Q15" s="20">
        <f t="shared" si="0"/>
        <v>66727.500000000015</v>
      </c>
      <c r="R15" s="4"/>
      <c r="S15" s="4"/>
      <c r="T15" s="4"/>
    </row>
    <row r="16" spans="1:20" ht="21.95" customHeight="1" x14ac:dyDescent="0.35">
      <c r="A16" s="10">
        <v>44075</v>
      </c>
      <c r="B16" s="11">
        <v>334380.34999999998</v>
      </c>
      <c r="C16" s="11">
        <v>0</v>
      </c>
      <c r="D16" s="13">
        <v>0</v>
      </c>
      <c r="E16" s="13">
        <v>0</v>
      </c>
      <c r="F16" s="13">
        <v>0</v>
      </c>
      <c r="G16" s="13">
        <v>0</v>
      </c>
      <c r="H16" s="11">
        <v>0</v>
      </c>
      <c r="I16" s="11"/>
      <c r="J16" s="11"/>
      <c r="K16" s="11">
        <v>0</v>
      </c>
      <c r="L16" s="11"/>
      <c r="M16" s="11"/>
      <c r="N16" s="11">
        <v>48310.11</v>
      </c>
      <c r="O16" s="11">
        <v>428.25</v>
      </c>
      <c r="P16" s="11">
        <v>1645.27</v>
      </c>
      <c r="Q16" s="20">
        <f t="shared" si="0"/>
        <v>384763.98</v>
      </c>
      <c r="R16" s="4"/>
      <c r="S16" s="4"/>
    </row>
    <row r="17" spans="1:19" ht="21.95" customHeight="1" x14ac:dyDescent="0.35">
      <c r="A17" s="10">
        <v>44105</v>
      </c>
      <c r="B17" s="11">
        <v>391425.48</v>
      </c>
      <c r="C17" s="11">
        <v>0</v>
      </c>
      <c r="D17" s="13">
        <v>0</v>
      </c>
      <c r="E17" s="13">
        <v>0</v>
      </c>
      <c r="F17" s="13">
        <v>0</v>
      </c>
      <c r="G17" s="13">
        <v>18144.09</v>
      </c>
      <c r="H17" s="11">
        <v>0</v>
      </c>
      <c r="I17" s="11"/>
      <c r="J17" s="11"/>
      <c r="K17" s="11">
        <v>0</v>
      </c>
      <c r="L17" s="11"/>
      <c r="M17" s="11"/>
      <c r="N17" s="11">
        <v>31750.32</v>
      </c>
      <c r="O17" s="11">
        <v>437.91</v>
      </c>
      <c r="P17" s="11">
        <v>1164.3900000000001</v>
      </c>
      <c r="Q17" s="20">
        <f t="shared" si="0"/>
        <v>442922.19</v>
      </c>
      <c r="R17" s="4"/>
      <c r="S17" s="4"/>
    </row>
    <row r="18" spans="1:19" ht="21.95" customHeight="1" x14ac:dyDescent="0.35">
      <c r="A18" s="10">
        <v>44136</v>
      </c>
      <c r="B18" s="11">
        <v>310053.09000000003</v>
      </c>
      <c r="C18" s="11">
        <v>487850.93</v>
      </c>
      <c r="D18" s="13">
        <v>0</v>
      </c>
      <c r="E18" s="13">
        <v>0</v>
      </c>
      <c r="F18" s="13">
        <v>0</v>
      </c>
      <c r="G18" s="13">
        <v>0</v>
      </c>
      <c r="H18" s="11">
        <v>0</v>
      </c>
      <c r="I18" s="11"/>
      <c r="J18" s="11"/>
      <c r="K18" s="11">
        <v>0</v>
      </c>
      <c r="L18" s="11"/>
      <c r="M18" s="11"/>
      <c r="N18" s="11">
        <f>16545.62+3174.64</f>
        <v>19720.259999999998</v>
      </c>
      <c r="O18" s="13">
        <v>0</v>
      </c>
      <c r="P18" s="13">
        <v>0</v>
      </c>
      <c r="Q18" s="20">
        <f t="shared" si="0"/>
        <v>817624.28</v>
      </c>
      <c r="R18" s="4"/>
      <c r="S18" s="4"/>
    </row>
    <row r="19" spans="1:19" ht="21.95" customHeight="1" x14ac:dyDescent="0.35">
      <c r="A19" s="15">
        <v>44166</v>
      </c>
      <c r="B19" s="17">
        <v>247188.6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7">
        <v>0</v>
      </c>
      <c r="I19" s="17"/>
      <c r="J19" s="17"/>
      <c r="K19" s="17">
        <v>0</v>
      </c>
      <c r="L19" s="17"/>
      <c r="M19" s="17"/>
      <c r="N19" s="17">
        <v>21069.31</v>
      </c>
      <c r="O19" s="17">
        <f>1592.02+445.35</f>
        <v>2037.37</v>
      </c>
      <c r="P19" s="17">
        <f>1945.41+668.76</f>
        <v>2614.17</v>
      </c>
      <c r="Q19" s="20">
        <f t="shared" si="0"/>
        <v>272909.45</v>
      </c>
      <c r="R19" s="4"/>
      <c r="S19" s="4"/>
    </row>
    <row r="20" spans="1:19" ht="21.95" customHeight="1" x14ac:dyDescent="0.35">
      <c r="A20" s="10">
        <v>44197</v>
      </c>
      <c r="B20" s="11">
        <v>0</v>
      </c>
      <c r="C20" s="11">
        <v>0</v>
      </c>
      <c r="D20" s="19">
        <v>252925</v>
      </c>
      <c r="E20" s="19">
        <v>150000</v>
      </c>
      <c r="F20" s="19">
        <v>1011840.83</v>
      </c>
      <c r="G20" s="19">
        <v>0</v>
      </c>
      <c r="H20" s="14">
        <v>0</v>
      </c>
      <c r="I20" s="14"/>
      <c r="J20" s="14"/>
      <c r="K20" s="14">
        <v>0</v>
      </c>
      <c r="L20" s="14"/>
      <c r="M20" s="14"/>
      <c r="N20" s="19">
        <v>0</v>
      </c>
      <c r="O20" s="19">
        <v>0</v>
      </c>
      <c r="P20" s="19">
        <v>0</v>
      </c>
      <c r="Q20" s="20">
        <f t="shared" si="0"/>
        <v>1414765.83</v>
      </c>
      <c r="R20" s="4"/>
      <c r="S20" s="4"/>
    </row>
    <row r="21" spans="1:19" ht="21.95" customHeight="1" x14ac:dyDescent="0.35">
      <c r="A21" s="10">
        <v>44228</v>
      </c>
      <c r="B21" s="11">
        <v>350717.25</v>
      </c>
      <c r="C21" s="11">
        <v>0</v>
      </c>
      <c r="D21" s="13">
        <v>0</v>
      </c>
      <c r="E21" s="13">
        <v>0</v>
      </c>
      <c r="F21" s="13">
        <v>0</v>
      </c>
      <c r="G21" s="13">
        <v>14923.71</v>
      </c>
      <c r="H21" s="11">
        <v>0</v>
      </c>
      <c r="I21" s="11"/>
      <c r="J21" s="11"/>
      <c r="K21" s="11">
        <v>0</v>
      </c>
      <c r="L21" s="11"/>
      <c r="M21" s="11"/>
      <c r="N21" s="11">
        <v>28695.57</v>
      </c>
      <c r="O21" s="11">
        <v>4412.59</v>
      </c>
      <c r="P21" s="11">
        <v>1086.69</v>
      </c>
      <c r="Q21" s="20">
        <f t="shared" si="0"/>
        <v>399835.81000000006</v>
      </c>
      <c r="R21" s="4"/>
      <c r="S21" s="4"/>
    </row>
    <row r="22" spans="1:19" ht="21.95" customHeight="1" x14ac:dyDescent="0.35">
      <c r="A22" s="10">
        <v>44256</v>
      </c>
      <c r="B22" s="11">
        <v>361872.29</v>
      </c>
      <c r="C22" s="13">
        <v>679144.76</v>
      </c>
      <c r="D22" s="13">
        <v>0</v>
      </c>
      <c r="E22" s="13">
        <v>0</v>
      </c>
      <c r="F22" s="13">
        <v>0</v>
      </c>
      <c r="G22" s="13">
        <v>0</v>
      </c>
      <c r="H22" s="11">
        <v>0</v>
      </c>
      <c r="I22" s="11"/>
      <c r="J22" s="11"/>
      <c r="K22" s="11">
        <v>0</v>
      </c>
      <c r="L22" s="11"/>
      <c r="M22" s="11"/>
      <c r="N22" s="11">
        <v>27100.97</v>
      </c>
      <c r="O22" s="11">
        <v>5447.56</v>
      </c>
      <c r="P22" s="11">
        <v>974.91</v>
      </c>
      <c r="Q22" s="20">
        <f t="shared" si="0"/>
        <v>1074540.49</v>
      </c>
      <c r="R22" s="4"/>
      <c r="S22" s="4"/>
    </row>
    <row r="23" spans="1:19" ht="21.95" customHeight="1" x14ac:dyDescent="0.35">
      <c r="A23" s="10">
        <v>44287</v>
      </c>
      <c r="B23" s="11">
        <v>398954.34</v>
      </c>
      <c r="C23" s="13">
        <v>1457013.15</v>
      </c>
      <c r="D23" s="13">
        <v>0</v>
      </c>
      <c r="E23" s="13">
        <v>0</v>
      </c>
      <c r="F23" s="13">
        <v>0</v>
      </c>
      <c r="G23" s="13">
        <v>0</v>
      </c>
      <c r="H23" s="11">
        <v>0</v>
      </c>
      <c r="I23" s="11"/>
      <c r="J23" s="11"/>
      <c r="K23" s="11">
        <v>0</v>
      </c>
      <c r="L23" s="11"/>
      <c r="M23" s="11"/>
      <c r="N23" s="11">
        <v>47541.89</v>
      </c>
      <c r="O23" s="11">
        <v>6573.15</v>
      </c>
      <c r="P23" s="11">
        <v>2356.62</v>
      </c>
      <c r="Q23" s="20">
        <f t="shared" si="0"/>
        <v>1912439.15</v>
      </c>
      <c r="R23" s="4"/>
      <c r="S23" s="4"/>
    </row>
    <row r="24" spans="1:19" ht="21.95" customHeight="1" x14ac:dyDescent="0.35">
      <c r="A24" s="10">
        <v>44317</v>
      </c>
      <c r="B24" s="11">
        <v>481911.89</v>
      </c>
      <c r="C24" s="13">
        <v>1442929.72</v>
      </c>
      <c r="D24" s="13">
        <v>0</v>
      </c>
      <c r="E24" s="13">
        <v>0</v>
      </c>
      <c r="F24" s="13">
        <v>0</v>
      </c>
      <c r="G24" s="13">
        <v>13396.45</v>
      </c>
      <c r="H24" s="11">
        <v>0</v>
      </c>
      <c r="I24" s="11"/>
      <c r="J24" s="11"/>
      <c r="K24" s="11">
        <v>0</v>
      </c>
      <c r="L24" s="11"/>
      <c r="M24" s="11"/>
      <c r="N24" s="11">
        <v>118450.96</v>
      </c>
      <c r="O24" s="11">
        <v>37828.910000000003</v>
      </c>
      <c r="P24" s="11">
        <v>7710.56</v>
      </c>
      <c r="Q24" s="20">
        <f t="shared" si="0"/>
        <v>2102228.4899999998</v>
      </c>
      <c r="R24" s="4"/>
      <c r="S24" s="4"/>
    </row>
    <row r="25" spans="1:19" ht="21.95" customHeight="1" x14ac:dyDescent="0.35">
      <c r="A25" s="10">
        <v>44348</v>
      </c>
      <c r="B25" s="11">
        <v>873155.63</v>
      </c>
      <c r="C25" s="13">
        <v>4038862.08</v>
      </c>
      <c r="D25" s="13">
        <v>0</v>
      </c>
      <c r="E25" s="13">
        <v>0</v>
      </c>
      <c r="F25" s="13">
        <v>0</v>
      </c>
      <c r="G25" s="13">
        <v>0</v>
      </c>
      <c r="H25" s="11">
        <v>0</v>
      </c>
      <c r="I25" s="11"/>
      <c r="J25" s="11"/>
      <c r="K25" s="11">
        <v>49086.83</v>
      </c>
      <c r="L25" s="11"/>
      <c r="M25" s="11"/>
      <c r="N25" s="11">
        <v>52665.81</v>
      </c>
      <c r="O25" s="11">
        <v>0</v>
      </c>
      <c r="P25" s="11">
        <v>953.28</v>
      </c>
      <c r="Q25" s="20">
        <f t="shared" si="0"/>
        <v>5014723.63</v>
      </c>
      <c r="R25" s="4"/>
      <c r="S25" s="4"/>
    </row>
    <row r="26" spans="1:19" ht="21.95" customHeight="1" x14ac:dyDescent="0.35">
      <c r="A26" s="10">
        <v>44378</v>
      </c>
      <c r="B26" s="11">
        <v>512420.32</v>
      </c>
      <c r="C26" s="11">
        <v>0</v>
      </c>
      <c r="D26" s="13">
        <v>0</v>
      </c>
      <c r="E26" s="13">
        <v>0</v>
      </c>
      <c r="F26" s="13">
        <v>0</v>
      </c>
      <c r="G26" s="13">
        <v>10301.290000000001</v>
      </c>
      <c r="H26" s="11">
        <v>0</v>
      </c>
      <c r="I26" s="11"/>
      <c r="J26" s="11"/>
      <c r="K26" s="11">
        <v>0</v>
      </c>
      <c r="L26" s="11"/>
      <c r="M26" s="11"/>
      <c r="N26" s="11">
        <v>55100.29</v>
      </c>
      <c r="O26" s="11">
        <v>0</v>
      </c>
      <c r="P26" s="11">
        <v>1790.65</v>
      </c>
      <c r="Q26" s="20">
        <f t="shared" si="0"/>
        <v>579612.55000000005</v>
      </c>
      <c r="R26" s="4"/>
      <c r="S26" s="4"/>
    </row>
    <row r="27" spans="1:19" ht="21.95" customHeight="1" x14ac:dyDescent="0.35">
      <c r="A27" s="10">
        <v>44409</v>
      </c>
      <c r="B27" s="13">
        <v>566595.39</v>
      </c>
      <c r="C27" s="13">
        <v>1908993.82</v>
      </c>
      <c r="D27" s="13">
        <v>0</v>
      </c>
      <c r="E27" s="13">
        <v>0</v>
      </c>
      <c r="F27" s="13">
        <v>0</v>
      </c>
      <c r="G27" s="13">
        <v>0</v>
      </c>
      <c r="H27" s="11">
        <v>0</v>
      </c>
      <c r="I27" s="11"/>
      <c r="J27" s="11"/>
      <c r="K27" s="11">
        <v>98515.61</v>
      </c>
      <c r="L27" s="11"/>
      <c r="M27" s="11"/>
      <c r="N27" s="19">
        <v>0</v>
      </c>
      <c r="O27" s="19">
        <v>0</v>
      </c>
      <c r="P27" s="19">
        <v>0</v>
      </c>
      <c r="Q27" s="20">
        <f t="shared" si="0"/>
        <v>2574104.8199999998</v>
      </c>
      <c r="R27" s="4"/>
      <c r="S27" s="4"/>
    </row>
    <row r="28" spans="1:19" ht="21.95" customHeight="1" x14ac:dyDescent="0.35">
      <c r="A28" s="10">
        <v>44440</v>
      </c>
      <c r="B28" s="11">
        <v>495856.45</v>
      </c>
      <c r="C28" s="13">
        <v>2335826.2599999998</v>
      </c>
      <c r="D28" s="13">
        <v>0</v>
      </c>
      <c r="E28" s="13">
        <v>0</v>
      </c>
      <c r="F28" s="13">
        <v>0</v>
      </c>
      <c r="G28" s="13">
        <v>0</v>
      </c>
      <c r="H28" s="11">
        <v>0</v>
      </c>
      <c r="I28" s="11"/>
      <c r="J28" s="11"/>
      <c r="K28" s="11">
        <v>0</v>
      </c>
      <c r="L28" s="11"/>
      <c r="M28" s="11"/>
      <c r="N28" s="11">
        <f>60835.48+68171.85</f>
        <v>129007.33000000002</v>
      </c>
      <c r="O28" s="11">
        <v>19253.829999999998</v>
      </c>
      <c r="P28" s="11">
        <v>4861.4799999999996</v>
      </c>
      <c r="Q28" s="20">
        <f t="shared" si="0"/>
        <v>2984805.35</v>
      </c>
      <c r="R28" s="4"/>
      <c r="S28" s="4"/>
    </row>
    <row r="29" spans="1:19" ht="21.95" customHeight="1" x14ac:dyDescent="0.35">
      <c r="A29" s="10">
        <v>44470</v>
      </c>
      <c r="B29" s="13">
        <v>351001.01</v>
      </c>
      <c r="C29" s="13">
        <v>1168746.8799999999</v>
      </c>
      <c r="D29" s="13">
        <v>0</v>
      </c>
      <c r="E29" s="13">
        <v>0</v>
      </c>
      <c r="F29" s="13">
        <v>0</v>
      </c>
      <c r="G29" s="13">
        <v>14365.08</v>
      </c>
      <c r="H29" s="11">
        <v>0</v>
      </c>
      <c r="I29" s="11"/>
      <c r="J29" s="11"/>
      <c r="K29" s="11">
        <v>0</v>
      </c>
      <c r="L29" s="11"/>
      <c r="M29" s="11"/>
      <c r="N29" s="19">
        <v>0</v>
      </c>
      <c r="O29" s="19">
        <v>0</v>
      </c>
      <c r="P29" s="19">
        <v>0</v>
      </c>
      <c r="Q29" s="20">
        <f t="shared" si="0"/>
        <v>1534112.97</v>
      </c>
      <c r="R29" s="4"/>
      <c r="S29" s="4"/>
    </row>
    <row r="30" spans="1:19" ht="21.95" customHeight="1" x14ac:dyDescent="0.35">
      <c r="A30" s="10">
        <v>44501</v>
      </c>
      <c r="B30" s="11">
        <v>339610.33999999997</v>
      </c>
      <c r="C30" s="13">
        <v>846027.96</v>
      </c>
      <c r="D30" s="13">
        <v>0</v>
      </c>
      <c r="E30" s="13">
        <v>0</v>
      </c>
      <c r="F30" s="13">
        <v>118.69</v>
      </c>
      <c r="G30" s="13">
        <v>0</v>
      </c>
      <c r="H30" s="11">
        <v>0</v>
      </c>
      <c r="I30" s="11"/>
      <c r="J30" s="11"/>
      <c r="K30" s="11">
        <v>0</v>
      </c>
      <c r="L30" s="11"/>
      <c r="M30" s="11"/>
      <c r="N30" s="11">
        <v>62823.6</v>
      </c>
      <c r="O30" s="11">
        <v>21901.22</v>
      </c>
      <c r="P30" s="11">
        <v>2836.79</v>
      </c>
      <c r="Q30" s="20">
        <f t="shared" si="0"/>
        <v>1273318.5999999999</v>
      </c>
      <c r="R30" s="4"/>
      <c r="S30" s="4"/>
    </row>
    <row r="31" spans="1:19" ht="21.95" customHeight="1" x14ac:dyDescent="0.35">
      <c r="A31" s="15">
        <v>44531</v>
      </c>
      <c r="B31" s="17">
        <v>486413.33</v>
      </c>
      <c r="C31" s="16">
        <v>2803638.4</v>
      </c>
      <c r="D31" s="16">
        <v>0</v>
      </c>
      <c r="E31" s="16">
        <v>0</v>
      </c>
      <c r="F31" s="16">
        <v>0</v>
      </c>
      <c r="G31" s="16">
        <v>0</v>
      </c>
      <c r="H31" s="17">
        <v>0</v>
      </c>
      <c r="I31" s="17"/>
      <c r="J31" s="17"/>
      <c r="K31" s="17">
        <v>0</v>
      </c>
      <c r="L31" s="17"/>
      <c r="M31" s="17"/>
      <c r="N31" s="17">
        <v>119560</v>
      </c>
      <c r="O31" s="17">
        <v>62360.14</v>
      </c>
      <c r="P31" s="17">
        <v>11783.029999999999</v>
      </c>
      <c r="Q31" s="20">
        <f t="shared" si="0"/>
        <v>3483754.9</v>
      </c>
      <c r="R31" s="4"/>
      <c r="S31" s="4"/>
    </row>
    <row r="32" spans="1:19" ht="21.95" customHeight="1" x14ac:dyDescent="0.35">
      <c r="A32" s="10">
        <v>44562</v>
      </c>
      <c r="B32" s="14">
        <v>0</v>
      </c>
      <c r="C32" s="19">
        <v>0</v>
      </c>
      <c r="D32" s="19">
        <v>260000</v>
      </c>
      <c r="E32" s="19">
        <v>150000</v>
      </c>
      <c r="F32" s="19">
        <v>1207492.82</v>
      </c>
      <c r="G32" s="19">
        <v>0</v>
      </c>
      <c r="H32" s="14">
        <v>19756.740000000002</v>
      </c>
      <c r="I32" s="14"/>
      <c r="J32" s="14"/>
      <c r="K32" s="14">
        <v>0</v>
      </c>
      <c r="L32" s="14"/>
      <c r="M32" s="14"/>
      <c r="N32" s="14">
        <v>92998.1</v>
      </c>
      <c r="O32" s="14">
        <v>32423.17</v>
      </c>
      <c r="P32" s="14">
        <v>6163.38</v>
      </c>
      <c r="Q32" s="20">
        <f t="shared" si="0"/>
        <v>1768834.21</v>
      </c>
      <c r="R32" s="4"/>
      <c r="S32" s="4"/>
    </row>
    <row r="33" spans="1:19" ht="21.95" customHeight="1" x14ac:dyDescent="0.35">
      <c r="A33" s="10">
        <v>44593</v>
      </c>
      <c r="B33" s="11">
        <v>642077.6</v>
      </c>
      <c r="C33" s="13">
        <v>2383393.1</v>
      </c>
      <c r="D33" s="13">
        <v>0</v>
      </c>
      <c r="E33" s="13">
        <v>0</v>
      </c>
      <c r="F33" s="13">
        <v>0</v>
      </c>
      <c r="G33" s="13">
        <v>14068.19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20">
        <f t="shared" si="0"/>
        <v>3039538.89</v>
      </c>
      <c r="R33" s="4"/>
      <c r="S33" s="4"/>
    </row>
    <row r="34" spans="1:19" ht="21.95" customHeight="1" x14ac:dyDescent="0.35">
      <c r="A34" s="10">
        <v>44621</v>
      </c>
      <c r="B34" s="11">
        <v>884441.34</v>
      </c>
      <c r="C34" s="13">
        <v>973945.92</v>
      </c>
      <c r="D34" s="13">
        <v>0</v>
      </c>
      <c r="E34" s="13">
        <v>0</v>
      </c>
      <c r="F34" s="13">
        <v>0</v>
      </c>
      <c r="G34" s="13">
        <v>0</v>
      </c>
      <c r="H34" s="13">
        <v>227932.25</v>
      </c>
      <c r="I34" s="11"/>
      <c r="J34" s="11"/>
      <c r="K34" s="11">
        <v>0</v>
      </c>
      <c r="L34" s="11"/>
      <c r="M34" s="11"/>
      <c r="N34" s="11">
        <v>108231.98</v>
      </c>
      <c r="O34" s="11">
        <v>6283.69</v>
      </c>
      <c r="P34" s="11">
        <v>4870.51</v>
      </c>
      <c r="Q34" s="20">
        <f t="shared" si="0"/>
        <v>2205705.69</v>
      </c>
      <c r="R34" s="4"/>
      <c r="S34" s="4"/>
    </row>
    <row r="35" spans="1:19" ht="21.95" customHeight="1" x14ac:dyDescent="0.35">
      <c r="A35" s="10">
        <v>44652</v>
      </c>
      <c r="B35" s="11">
        <v>0</v>
      </c>
      <c r="C35" s="11">
        <v>1367292.65</v>
      </c>
      <c r="D35" s="13">
        <v>0</v>
      </c>
      <c r="E35" s="13">
        <v>0</v>
      </c>
      <c r="F35" s="13">
        <v>0</v>
      </c>
      <c r="G35" s="13">
        <v>0</v>
      </c>
      <c r="H35" s="11">
        <v>0</v>
      </c>
      <c r="I35" s="11"/>
      <c r="J35" s="11"/>
      <c r="K35" s="11">
        <v>0</v>
      </c>
      <c r="L35" s="11"/>
      <c r="M35" s="11"/>
      <c r="N35" s="11">
        <v>104922.69</v>
      </c>
      <c r="O35" s="11">
        <v>27204.52</v>
      </c>
      <c r="P35" s="11">
        <v>6417.11</v>
      </c>
      <c r="Q35" s="20">
        <f t="shared" si="0"/>
        <v>1505836.97</v>
      </c>
      <c r="R35" s="4"/>
      <c r="S35" s="4"/>
    </row>
    <row r="36" spans="1:19" ht="21.95" customHeight="1" x14ac:dyDescent="0.35">
      <c r="A36" s="10">
        <v>44682</v>
      </c>
      <c r="B36" s="11">
        <v>1722099.44</v>
      </c>
      <c r="C36" s="13">
        <v>3292202.83</v>
      </c>
      <c r="D36" s="13">
        <v>0</v>
      </c>
      <c r="E36" s="13">
        <v>0</v>
      </c>
      <c r="F36" s="13">
        <v>0</v>
      </c>
      <c r="G36" s="13">
        <v>12272.34</v>
      </c>
      <c r="H36" s="11">
        <v>559751.41</v>
      </c>
      <c r="I36" s="11"/>
      <c r="J36" s="11"/>
      <c r="K36" s="11">
        <v>0</v>
      </c>
      <c r="L36" s="11"/>
      <c r="M36" s="11"/>
      <c r="N36" s="11">
        <v>108158.54</v>
      </c>
      <c r="O36" s="11">
        <v>21473</v>
      </c>
      <c r="P36" s="11">
        <v>6410.3</v>
      </c>
      <c r="Q36" s="20">
        <f t="shared" si="0"/>
        <v>5722367.8599999994</v>
      </c>
      <c r="R36" s="4"/>
      <c r="S36" s="4"/>
    </row>
    <row r="37" spans="1:19" ht="21.95" customHeight="1" x14ac:dyDescent="0.35">
      <c r="A37" s="10">
        <v>44713</v>
      </c>
      <c r="B37" s="11">
        <v>0</v>
      </c>
      <c r="C37" s="13">
        <v>3592846.34</v>
      </c>
      <c r="D37" s="13">
        <v>0</v>
      </c>
      <c r="E37" s="13">
        <v>0</v>
      </c>
      <c r="F37" s="13">
        <v>0</v>
      </c>
      <c r="G37" s="13">
        <v>0</v>
      </c>
      <c r="H37" s="11">
        <f>39963.22+303335.42</f>
        <v>343298.64</v>
      </c>
      <c r="I37" s="11"/>
      <c r="J37" s="11"/>
      <c r="K37" s="11">
        <v>0</v>
      </c>
      <c r="L37" s="11"/>
      <c r="M37" s="11"/>
      <c r="N37" s="11">
        <v>120194.39</v>
      </c>
      <c r="O37" s="11">
        <v>38889.589999999997</v>
      </c>
      <c r="P37" s="11">
        <v>4505.43</v>
      </c>
      <c r="Q37" s="20">
        <f t="shared" si="0"/>
        <v>4099734.39</v>
      </c>
      <c r="R37" s="4"/>
      <c r="S37" s="4"/>
    </row>
    <row r="38" spans="1:19" ht="21.95" customHeight="1" x14ac:dyDescent="0.35">
      <c r="A38" s="10">
        <v>44743</v>
      </c>
      <c r="B38" s="11">
        <v>1049576.53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1">
        <v>379985.14</v>
      </c>
      <c r="I38" s="11"/>
      <c r="J38" s="11"/>
      <c r="K38" s="11">
        <v>0</v>
      </c>
      <c r="L38" s="11"/>
      <c r="M38" s="11"/>
      <c r="N38" s="11">
        <v>106418.51</v>
      </c>
      <c r="O38" s="11">
        <v>60271.22</v>
      </c>
      <c r="P38" s="11">
        <v>8145.23</v>
      </c>
      <c r="Q38" s="20">
        <f t="shared" si="0"/>
        <v>1604396.63</v>
      </c>
      <c r="R38" s="4"/>
      <c r="S38" s="4"/>
    </row>
    <row r="39" spans="1:19" ht="21.95" customHeight="1" x14ac:dyDescent="0.35">
      <c r="A39" s="10">
        <v>44774</v>
      </c>
      <c r="B39" s="11">
        <v>1820029.17</v>
      </c>
      <c r="C39" s="13">
        <v>11217795.890000001</v>
      </c>
      <c r="D39" s="13">
        <v>0</v>
      </c>
      <c r="E39" s="13">
        <v>0</v>
      </c>
      <c r="F39" s="13">
        <v>0</v>
      </c>
      <c r="G39" s="13">
        <v>14668.79</v>
      </c>
      <c r="H39" s="11">
        <v>359043.09</v>
      </c>
      <c r="I39" s="11"/>
      <c r="J39" s="11"/>
      <c r="K39" s="11">
        <v>0</v>
      </c>
      <c r="L39" s="11"/>
      <c r="M39" s="11"/>
      <c r="N39" s="11">
        <v>126275.76</v>
      </c>
      <c r="O39" s="11">
        <v>71642.880000000005</v>
      </c>
      <c r="P39" s="11">
        <v>3298.3</v>
      </c>
      <c r="Q39" s="20">
        <f t="shared" si="0"/>
        <v>13612753.880000001</v>
      </c>
      <c r="R39" s="4"/>
      <c r="S39" s="4"/>
    </row>
    <row r="40" spans="1:19" ht="21.95" customHeight="1" x14ac:dyDescent="0.35">
      <c r="A40" s="10">
        <v>44805</v>
      </c>
      <c r="B40" s="11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321478.64</v>
      </c>
      <c r="I40" s="11"/>
      <c r="J40" s="11"/>
      <c r="K40" s="11">
        <v>0</v>
      </c>
      <c r="L40" s="11"/>
      <c r="M40" s="11"/>
      <c r="N40" s="11">
        <v>89679.09</v>
      </c>
      <c r="O40" s="11">
        <v>38575.379999999997</v>
      </c>
      <c r="P40" s="11">
        <v>1888.03</v>
      </c>
      <c r="Q40" s="20">
        <f t="shared" si="0"/>
        <v>451621.14</v>
      </c>
      <c r="R40" s="4"/>
      <c r="S40" s="4"/>
    </row>
    <row r="41" spans="1:19" ht="21.95" customHeight="1" x14ac:dyDescent="0.35">
      <c r="A41" s="10">
        <v>44835</v>
      </c>
      <c r="B41" s="11">
        <f>714505.35+415035.62</f>
        <v>1129540.97</v>
      </c>
      <c r="C41" s="11">
        <v>3048564.94</v>
      </c>
      <c r="D41" s="13">
        <v>0</v>
      </c>
      <c r="E41" s="13">
        <v>0</v>
      </c>
      <c r="F41" s="13">
        <v>0</v>
      </c>
      <c r="G41" s="13">
        <v>14122.61</v>
      </c>
      <c r="H41" s="11">
        <v>216694.84</v>
      </c>
      <c r="I41" s="11"/>
      <c r="J41" s="11"/>
      <c r="K41" s="11">
        <v>0</v>
      </c>
      <c r="L41" s="11"/>
      <c r="M41" s="11"/>
      <c r="N41" s="11">
        <v>61243.31</v>
      </c>
      <c r="O41" s="11">
        <v>35576.300000000003</v>
      </c>
      <c r="P41" s="11">
        <v>3574.25</v>
      </c>
      <c r="Q41" s="20">
        <f t="shared" si="0"/>
        <v>4509317.22</v>
      </c>
      <c r="R41" s="4"/>
      <c r="S41" s="4"/>
    </row>
    <row r="42" spans="1:19" ht="21.95" customHeight="1" x14ac:dyDescent="0.35">
      <c r="A42" s="10">
        <v>44866</v>
      </c>
      <c r="B42" s="11">
        <v>0</v>
      </c>
      <c r="C42" s="11">
        <v>0</v>
      </c>
      <c r="D42" s="13">
        <v>0</v>
      </c>
      <c r="E42" s="13">
        <v>0</v>
      </c>
      <c r="F42" s="13">
        <v>0</v>
      </c>
      <c r="G42" s="13">
        <v>0</v>
      </c>
      <c r="H42" s="11">
        <v>245186.32</v>
      </c>
      <c r="I42" s="11"/>
      <c r="J42" s="11"/>
      <c r="K42" s="11">
        <v>0</v>
      </c>
      <c r="L42" s="11"/>
      <c r="M42" s="11"/>
      <c r="N42" s="11">
        <v>75825.59</v>
      </c>
      <c r="O42" s="11">
        <v>81745.72</v>
      </c>
      <c r="P42" s="11">
        <v>1319.73</v>
      </c>
      <c r="Q42" s="20">
        <f t="shared" si="0"/>
        <v>404077.36</v>
      </c>
      <c r="R42" s="4"/>
      <c r="S42" s="4"/>
    </row>
    <row r="43" spans="1:19" ht="21.95" customHeight="1" x14ac:dyDescent="0.35">
      <c r="A43" s="15">
        <v>44896</v>
      </c>
      <c r="B43" s="17">
        <v>418356.94</v>
      </c>
      <c r="C43" s="17">
        <f>976991.67+1034422.59</f>
        <v>2011414.26</v>
      </c>
      <c r="D43" s="16">
        <v>0</v>
      </c>
      <c r="E43" s="16">
        <v>0</v>
      </c>
      <c r="F43" s="16">
        <v>0</v>
      </c>
      <c r="G43" s="16">
        <v>0</v>
      </c>
      <c r="H43" s="17">
        <v>214329.24</v>
      </c>
      <c r="I43" s="17"/>
      <c r="J43" s="17"/>
      <c r="K43" s="17">
        <v>0</v>
      </c>
      <c r="L43" s="17"/>
      <c r="M43" s="17"/>
      <c r="N43" s="17">
        <v>69688.160000000003</v>
      </c>
      <c r="O43" s="17">
        <v>41817.35</v>
      </c>
      <c r="P43" s="17">
        <v>2308.46</v>
      </c>
      <c r="Q43" s="20">
        <f t="shared" si="0"/>
        <v>2757914.4100000006</v>
      </c>
      <c r="R43" s="4"/>
      <c r="S43" s="4"/>
    </row>
    <row r="44" spans="1:19" ht="21.95" customHeight="1" x14ac:dyDescent="0.35">
      <c r="A44" s="10">
        <v>44927</v>
      </c>
      <c r="B44" s="11">
        <v>479095.36</v>
      </c>
      <c r="C44" s="11">
        <v>887347.77</v>
      </c>
      <c r="D44" s="13">
        <v>260000</v>
      </c>
      <c r="E44" s="13">
        <v>150000</v>
      </c>
      <c r="F44" s="13">
        <v>1279056.8600000001</v>
      </c>
      <c r="G44" s="13">
        <v>0</v>
      </c>
      <c r="H44" s="11">
        <v>223712.91</v>
      </c>
      <c r="I44" s="11"/>
      <c r="J44" s="11"/>
      <c r="K44" s="11">
        <v>0</v>
      </c>
      <c r="L44" s="11"/>
      <c r="M44" s="11"/>
      <c r="N44" s="11">
        <v>84814.85</v>
      </c>
      <c r="O44" s="11">
        <v>3179.71</v>
      </c>
      <c r="P44" s="11">
        <v>1094.68</v>
      </c>
      <c r="Q44" s="20">
        <f t="shared" si="0"/>
        <v>3368302.1400000006</v>
      </c>
      <c r="R44" s="4"/>
      <c r="S44" s="4"/>
    </row>
    <row r="45" spans="1:19" ht="21.95" customHeight="1" x14ac:dyDescent="0.35">
      <c r="A45" s="10">
        <v>44958</v>
      </c>
      <c r="B45" s="11">
        <v>730750.16</v>
      </c>
      <c r="C45" s="11">
        <v>0</v>
      </c>
      <c r="D45" s="13">
        <v>0</v>
      </c>
      <c r="E45" s="13">
        <v>0</v>
      </c>
      <c r="F45" s="13">
        <v>0</v>
      </c>
      <c r="G45" s="13">
        <v>8754.27</v>
      </c>
      <c r="H45" s="11">
        <v>230102.23</v>
      </c>
      <c r="I45" s="11"/>
      <c r="J45" s="11"/>
      <c r="K45" s="11">
        <v>198775.99</v>
      </c>
      <c r="L45" s="11"/>
      <c r="M45" s="11"/>
      <c r="N45" s="11">
        <v>56622.1</v>
      </c>
      <c r="O45" s="11">
        <v>13891.12</v>
      </c>
      <c r="P45" s="11">
        <v>0</v>
      </c>
      <c r="Q45" s="20">
        <f t="shared" si="0"/>
        <v>1238895.8700000001</v>
      </c>
      <c r="R45" s="4"/>
      <c r="S45" s="4"/>
    </row>
    <row r="46" spans="1:19" ht="21.95" customHeight="1" x14ac:dyDescent="0.35">
      <c r="A46" s="10">
        <v>44986</v>
      </c>
      <c r="B46" s="11">
        <v>209818.09</v>
      </c>
      <c r="C46" s="11">
        <v>490070.64</v>
      </c>
      <c r="D46" s="13">
        <v>0</v>
      </c>
      <c r="E46" s="13">
        <v>0</v>
      </c>
      <c r="F46" s="13">
        <v>0</v>
      </c>
      <c r="G46" s="13">
        <v>0</v>
      </c>
      <c r="H46" s="11">
        <v>0</v>
      </c>
      <c r="I46" s="11"/>
      <c r="J46" s="11"/>
      <c r="K46" s="11">
        <v>0</v>
      </c>
      <c r="L46" s="11"/>
      <c r="M46" s="11"/>
      <c r="N46" s="11">
        <v>42748.71</v>
      </c>
      <c r="O46" s="11">
        <v>25091.31</v>
      </c>
      <c r="P46" s="11">
        <v>479.74</v>
      </c>
      <c r="Q46" s="20">
        <f t="shared" si="0"/>
        <v>768208.49</v>
      </c>
      <c r="R46" s="4"/>
      <c r="S46" s="4"/>
    </row>
    <row r="47" spans="1:19" ht="21.95" customHeight="1" x14ac:dyDescent="0.35">
      <c r="A47" s="10">
        <v>45017</v>
      </c>
      <c r="B47" s="11">
        <v>0</v>
      </c>
      <c r="C47" s="11">
        <v>0</v>
      </c>
      <c r="D47" s="13">
        <v>0</v>
      </c>
      <c r="E47" s="13">
        <v>0</v>
      </c>
      <c r="F47" s="13">
        <v>0</v>
      </c>
      <c r="G47" s="13">
        <v>0</v>
      </c>
      <c r="H47" s="11">
        <v>384495.08999999997</v>
      </c>
      <c r="I47" s="11"/>
      <c r="J47" s="11"/>
      <c r="K47" s="11">
        <v>0</v>
      </c>
      <c r="L47" s="11"/>
      <c r="M47" s="11"/>
      <c r="N47" s="11">
        <v>68048.160000000003</v>
      </c>
      <c r="O47" s="11">
        <v>0</v>
      </c>
      <c r="P47" s="11">
        <v>0</v>
      </c>
      <c r="Q47" s="20">
        <f t="shared" si="0"/>
        <v>452543.25</v>
      </c>
      <c r="R47" s="4"/>
      <c r="S47" s="4"/>
    </row>
    <row r="48" spans="1:19" ht="21.95" customHeight="1" x14ac:dyDescent="0.35">
      <c r="A48" s="10">
        <v>45047</v>
      </c>
      <c r="B48" s="11">
        <v>643424.94999999995</v>
      </c>
      <c r="C48" s="11">
        <v>0</v>
      </c>
      <c r="D48" s="13">
        <v>0</v>
      </c>
      <c r="E48" s="13">
        <v>0</v>
      </c>
      <c r="F48" s="13">
        <v>0</v>
      </c>
      <c r="G48" s="13">
        <v>9628.33</v>
      </c>
      <c r="H48" s="11">
        <v>125564.17</v>
      </c>
      <c r="I48" s="11"/>
      <c r="J48" s="11"/>
      <c r="K48" s="11">
        <v>0</v>
      </c>
      <c r="L48" s="11"/>
      <c r="M48" s="11"/>
      <c r="N48" s="11">
        <v>66353.509999999995</v>
      </c>
      <c r="O48" s="11">
        <v>0</v>
      </c>
      <c r="P48" s="11">
        <v>67.459999999999994</v>
      </c>
      <c r="Q48" s="20">
        <f t="shared" si="0"/>
        <v>845038.41999999993</v>
      </c>
      <c r="R48" s="4"/>
      <c r="S48" s="4"/>
    </row>
    <row r="49" spans="1:19" ht="21.95" customHeight="1" x14ac:dyDescent="0.35">
      <c r="A49" s="21">
        <v>45078</v>
      </c>
      <c r="B49" s="22">
        <v>0</v>
      </c>
      <c r="C49" s="22">
        <v>0</v>
      </c>
      <c r="D49" s="23">
        <v>0</v>
      </c>
      <c r="E49" s="23">
        <v>0</v>
      </c>
      <c r="F49" s="23">
        <v>0</v>
      </c>
      <c r="G49" s="23">
        <v>0</v>
      </c>
      <c r="H49" s="22">
        <v>134632.59</v>
      </c>
      <c r="I49" s="22"/>
      <c r="J49" s="22"/>
      <c r="K49" s="22">
        <v>0</v>
      </c>
      <c r="L49" s="22"/>
      <c r="M49" s="22"/>
      <c r="N49" s="22">
        <v>69588.42</v>
      </c>
      <c r="O49" s="22">
        <v>0</v>
      </c>
      <c r="P49" s="22">
        <v>271.97000000000003</v>
      </c>
      <c r="Q49" s="28">
        <f t="shared" si="0"/>
        <v>204492.98</v>
      </c>
      <c r="R49" s="4"/>
      <c r="S49" s="4"/>
    </row>
    <row r="50" spans="1:19" ht="21.95" customHeight="1" x14ac:dyDescent="0.35">
      <c r="A50" s="10">
        <v>45108</v>
      </c>
      <c r="B50" s="11">
        <v>342133.85</v>
      </c>
      <c r="C50" s="11">
        <v>0</v>
      </c>
      <c r="D50" s="23">
        <v>0</v>
      </c>
      <c r="E50" s="23">
        <v>0</v>
      </c>
      <c r="F50" s="23">
        <v>0</v>
      </c>
      <c r="G50" s="23">
        <v>0</v>
      </c>
      <c r="H50" s="11">
        <v>115853.24</v>
      </c>
      <c r="I50" s="11"/>
      <c r="J50" s="11"/>
      <c r="K50" s="22">
        <v>0</v>
      </c>
      <c r="L50" s="11"/>
      <c r="M50" s="11"/>
      <c r="N50" s="11">
        <v>61858.23</v>
      </c>
      <c r="O50" s="11">
        <v>0</v>
      </c>
      <c r="P50" s="11">
        <v>186.87</v>
      </c>
      <c r="Q50" s="28">
        <f t="shared" si="0"/>
        <v>520032.18999999994</v>
      </c>
      <c r="R50" s="4"/>
      <c r="S50" s="4"/>
    </row>
    <row r="51" spans="1:19" ht="21.95" customHeight="1" x14ac:dyDescent="0.35">
      <c r="A51" s="21">
        <v>45139</v>
      </c>
      <c r="B51" s="11">
        <v>360871.29</v>
      </c>
      <c r="C51" s="11">
        <v>317405.40000000002</v>
      </c>
      <c r="D51" s="23">
        <v>0</v>
      </c>
      <c r="E51" s="23">
        <v>0</v>
      </c>
      <c r="F51" s="23">
        <v>0</v>
      </c>
      <c r="G51" s="23">
        <v>8411.01</v>
      </c>
      <c r="H51" s="11">
        <v>53844.59</v>
      </c>
      <c r="I51" s="11"/>
      <c r="J51" s="11"/>
      <c r="K51" s="22">
        <v>0</v>
      </c>
      <c r="L51" s="11"/>
      <c r="M51" s="11"/>
      <c r="N51" s="11">
        <v>43898.67</v>
      </c>
      <c r="O51" s="11">
        <v>0</v>
      </c>
      <c r="P51" s="11">
        <v>159.75</v>
      </c>
      <c r="Q51" s="28">
        <f t="shared" si="0"/>
        <v>784590.71</v>
      </c>
      <c r="R51" s="4"/>
      <c r="S51" s="4"/>
    </row>
    <row r="52" spans="1:19" ht="21.95" customHeight="1" x14ac:dyDescent="0.35">
      <c r="A52" s="10">
        <v>45170</v>
      </c>
      <c r="B52" s="11">
        <v>264703.21000000002</v>
      </c>
      <c r="C52" s="11">
        <v>0</v>
      </c>
      <c r="D52" s="23">
        <v>0</v>
      </c>
      <c r="E52" s="23">
        <v>0</v>
      </c>
      <c r="F52" s="23">
        <v>0</v>
      </c>
      <c r="G52" s="23">
        <v>0</v>
      </c>
      <c r="H52" s="11">
        <v>77557.08</v>
      </c>
      <c r="I52" s="11"/>
      <c r="J52" s="11"/>
      <c r="K52" s="22">
        <v>0</v>
      </c>
      <c r="L52" s="11"/>
      <c r="M52" s="11"/>
      <c r="N52" s="11">
        <v>0</v>
      </c>
      <c r="O52" s="11">
        <v>0</v>
      </c>
      <c r="P52" s="11">
        <v>0</v>
      </c>
      <c r="Q52" s="28">
        <f t="shared" si="0"/>
        <v>342260.29000000004</v>
      </c>
      <c r="R52" s="4"/>
      <c r="S52" s="4"/>
    </row>
    <row r="53" spans="1:19" ht="21.95" customHeight="1" x14ac:dyDescent="0.35">
      <c r="A53" s="21">
        <v>45200</v>
      </c>
      <c r="B53" s="22">
        <v>758097.52</v>
      </c>
      <c r="C53" s="22">
        <v>399966.68</v>
      </c>
      <c r="D53" s="23">
        <v>0</v>
      </c>
      <c r="E53" s="23">
        <v>0</v>
      </c>
      <c r="F53" s="23">
        <v>0</v>
      </c>
      <c r="G53" s="23">
        <v>0</v>
      </c>
      <c r="H53" s="22">
        <v>94183.51</v>
      </c>
      <c r="I53" s="22"/>
      <c r="J53" s="22"/>
      <c r="K53" s="22">
        <v>0</v>
      </c>
      <c r="L53" s="22"/>
      <c r="M53" s="22"/>
      <c r="N53" s="22">
        <v>149690.97</v>
      </c>
      <c r="O53" s="22">
        <v>2512.9600000000005</v>
      </c>
      <c r="P53" s="22">
        <v>922.71</v>
      </c>
      <c r="Q53" s="28">
        <f t="shared" ref="Q53:Q61" si="1">SUM(B53:P53)</f>
        <v>1405374.3499999999</v>
      </c>
      <c r="R53" s="4"/>
      <c r="S53" s="4"/>
    </row>
    <row r="54" spans="1:19" ht="21.95" customHeight="1" x14ac:dyDescent="0.35">
      <c r="A54" s="10">
        <v>45231</v>
      </c>
      <c r="B54" s="22">
        <v>128355.67</v>
      </c>
      <c r="C54" s="22">
        <v>429432.85</v>
      </c>
      <c r="D54" s="23">
        <v>0</v>
      </c>
      <c r="E54" s="23">
        <v>0</v>
      </c>
      <c r="F54" s="23">
        <v>0</v>
      </c>
      <c r="G54" s="23">
        <v>8760.8700000000008</v>
      </c>
      <c r="H54" s="22">
        <v>0</v>
      </c>
      <c r="I54" s="22"/>
      <c r="J54" s="22"/>
      <c r="K54" s="22">
        <v>0</v>
      </c>
      <c r="L54" s="22"/>
      <c r="M54" s="22"/>
      <c r="N54" s="22">
        <v>0</v>
      </c>
      <c r="O54" s="22">
        <v>0</v>
      </c>
      <c r="P54" s="22">
        <v>0</v>
      </c>
      <c r="Q54" s="28">
        <f t="shared" si="1"/>
        <v>566549.39</v>
      </c>
      <c r="R54" s="4"/>
      <c r="S54" s="4"/>
    </row>
    <row r="55" spans="1:19" ht="21.95" customHeight="1" x14ac:dyDescent="0.35">
      <c r="A55" s="15">
        <v>45261</v>
      </c>
      <c r="B55" s="17">
        <v>439977.37</v>
      </c>
      <c r="C55" s="17">
        <v>738317.64999999991</v>
      </c>
      <c r="D55" s="16">
        <v>0</v>
      </c>
      <c r="E55" s="16">
        <v>0</v>
      </c>
      <c r="F55" s="16">
        <v>0</v>
      </c>
      <c r="G55" s="16">
        <v>0</v>
      </c>
      <c r="H55" s="17">
        <v>92824.06</v>
      </c>
      <c r="I55" s="17"/>
      <c r="J55" s="17"/>
      <c r="K55" s="17">
        <v>0</v>
      </c>
      <c r="L55" s="17"/>
      <c r="M55" s="17"/>
      <c r="N55" s="17">
        <v>130308.35</v>
      </c>
      <c r="O55" s="17">
        <v>8328.14</v>
      </c>
      <c r="P55" s="17">
        <v>940.64</v>
      </c>
      <c r="Q55" s="28">
        <f t="shared" si="1"/>
        <v>1410696.21</v>
      </c>
      <c r="R55" s="4"/>
      <c r="S55" s="4"/>
    </row>
    <row r="56" spans="1:19" ht="21.95" customHeight="1" x14ac:dyDescent="0.35">
      <c r="A56" s="10">
        <v>45292</v>
      </c>
      <c r="B56" s="22">
        <v>318859.15000000002</v>
      </c>
      <c r="C56" s="22">
        <v>0</v>
      </c>
      <c r="D56" s="23"/>
      <c r="E56" s="23">
        <v>150000</v>
      </c>
      <c r="F56" s="23">
        <v>1037266.11</v>
      </c>
      <c r="G56" s="23">
        <v>9174.0300000000007</v>
      </c>
      <c r="H56" s="22">
        <v>0</v>
      </c>
      <c r="I56" s="22"/>
      <c r="J56" s="22"/>
      <c r="K56" s="22">
        <v>0</v>
      </c>
      <c r="L56" s="22"/>
      <c r="M56" s="22"/>
      <c r="N56" s="22">
        <v>68855.490000000005</v>
      </c>
      <c r="O56" s="22">
        <v>262.58999999999997</v>
      </c>
      <c r="P56" s="22">
        <v>708.17</v>
      </c>
      <c r="Q56" s="28">
        <f t="shared" si="1"/>
        <v>1585125.54</v>
      </c>
      <c r="R56" s="4"/>
      <c r="S56" s="4"/>
    </row>
    <row r="57" spans="1:19" ht="21.95" customHeight="1" x14ac:dyDescent="0.35">
      <c r="A57" s="44">
        <v>45323</v>
      </c>
      <c r="B57" s="22">
        <v>245415.02000000002</v>
      </c>
      <c r="C57" s="22">
        <v>142090.07</v>
      </c>
      <c r="D57" s="23">
        <v>0</v>
      </c>
      <c r="E57" s="23">
        <v>0</v>
      </c>
      <c r="F57" s="23">
        <v>0</v>
      </c>
      <c r="G57" s="23">
        <v>0</v>
      </c>
      <c r="H57" s="22">
        <v>0</v>
      </c>
      <c r="I57" s="22"/>
      <c r="J57" s="22"/>
      <c r="K57" s="22">
        <v>0</v>
      </c>
      <c r="L57" s="22"/>
      <c r="M57" s="22"/>
      <c r="N57" s="22">
        <v>0</v>
      </c>
      <c r="O57" s="22">
        <v>0</v>
      </c>
      <c r="P57" s="22">
        <v>0</v>
      </c>
      <c r="Q57" s="28">
        <f t="shared" si="1"/>
        <v>387505.09</v>
      </c>
      <c r="R57" s="4"/>
      <c r="S57" s="4"/>
    </row>
    <row r="58" spans="1:19" ht="21.95" customHeight="1" x14ac:dyDescent="0.35">
      <c r="A58" s="10">
        <v>45352</v>
      </c>
      <c r="B58" s="22">
        <v>0</v>
      </c>
      <c r="C58" s="22">
        <v>0</v>
      </c>
      <c r="D58" s="23">
        <v>0</v>
      </c>
      <c r="E58" s="23">
        <v>0</v>
      </c>
      <c r="F58" s="23">
        <v>0</v>
      </c>
      <c r="G58" s="23">
        <v>0</v>
      </c>
      <c r="H58" s="22">
        <v>0</v>
      </c>
      <c r="I58" s="22"/>
      <c r="J58" s="22"/>
      <c r="K58" s="22">
        <v>0</v>
      </c>
      <c r="L58" s="22"/>
      <c r="M58" s="22"/>
      <c r="N58" s="22">
        <v>98126.68</v>
      </c>
      <c r="O58" s="22">
        <v>11412.61</v>
      </c>
      <c r="P58" s="22">
        <v>1882.7399999999998</v>
      </c>
      <c r="Q58" s="28">
        <f t="shared" si="1"/>
        <v>111422.03</v>
      </c>
      <c r="R58" s="4"/>
      <c r="S58" s="4"/>
    </row>
    <row r="59" spans="1:19" ht="21.95" customHeight="1" x14ac:dyDescent="0.35">
      <c r="A59" s="44">
        <v>45383</v>
      </c>
      <c r="B59" s="22">
        <v>607234.15</v>
      </c>
      <c r="C59" s="22">
        <v>106656.04</v>
      </c>
      <c r="D59" s="23">
        <v>0</v>
      </c>
      <c r="E59" s="23">
        <v>0</v>
      </c>
      <c r="F59" s="23">
        <v>0</v>
      </c>
      <c r="G59" s="23">
        <v>0</v>
      </c>
      <c r="H59" s="22">
        <v>0</v>
      </c>
      <c r="I59" s="22"/>
      <c r="J59" s="22"/>
      <c r="K59" s="22">
        <v>0</v>
      </c>
      <c r="L59" s="22"/>
      <c r="M59" s="22"/>
      <c r="N59" s="22">
        <v>74073</v>
      </c>
      <c r="O59" s="22">
        <v>11942.22</v>
      </c>
      <c r="P59" s="22">
        <v>4872.13</v>
      </c>
      <c r="Q59" s="28">
        <f t="shared" si="1"/>
        <v>804777.54</v>
      </c>
      <c r="R59" s="4"/>
      <c r="S59" s="4"/>
    </row>
    <row r="60" spans="1:19" ht="21.95" customHeight="1" x14ac:dyDescent="0.35">
      <c r="A60" s="10">
        <v>45413</v>
      </c>
      <c r="B60" s="22">
        <v>316646.33</v>
      </c>
      <c r="C60" s="22">
        <v>171187.09</v>
      </c>
      <c r="D60" s="23">
        <v>0</v>
      </c>
      <c r="E60" s="23">
        <v>0</v>
      </c>
      <c r="F60" s="23">
        <v>0</v>
      </c>
      <c r="G60" s="23">
        <v>12710.59</v>
      </c>
      <c r="H60" s="22">
        <v>40948.620000000003</v>
      </c>
      <c r="I60" s="22"/>
      <c r="J60" s="22"/>
      <c r="K60" s="22">
        <v>0</v>
      </c>
      <c r="L60" s="22"/>
      <c r="M60" s="22"/>
      <c r="N60" s="22">
        <v>83189.56</v>
      </c>
      <c r="O60" s="22">
        <v>0</v>
      </c>
      <c r="P60" s="22">
        <v>4719.71</v>
      </c>
      <c r="Q60" s="28">
        <f t="shared" si="1"/>
        <v>629401.90000000014</v>
      </c>
      <c r="R60" s="4"/>
      <c r="S60" s="4"/>
    </row>
    <row r="61" spans="1:19" ht="21.95" customHeight="1" thickBot="1" x14ac:dyDescent="0.4">
      <c r="A61" s="44">
        <v>45444</v>
      </c>
      <c r="B61" s="22">
        <v>408689.58</v>
      </c>
      <c r="C61" s="22">
        <v>262156.84999999998</v>
      </c>
      <c r="D61" s="23">
        <v>0</v>
      </c>
      <c r="E61" s="23">
        <v>0</v>
      </c>
      <c r="F61" s="23">
        <v>0</v>
      </c>
      <c r="G61" s="23">
        <v>0</v>
      </c>
      <c r="H61" s="22">
        <v>73828.75</v>
      </c>
      <c r="I61" s="22"/>
      <c r="J61" s="22"/>
      <c r="K61" s="22">
        <v>0</v>
      </c>
      <c r="L61" s="22"/>
      <c r="M61" s="22"/>
      <c r="N61" s="22">
        <v>76619.3</v>
      </c>
      <c r="O61" s="22">
        <v>0</v>
      </c>
      <c r="P61" s="22">
        <v>7034.56</v>
      </c>
      <c r="Q61" s="28">
        <f t="shared" si="1"/>
        <v>828329.04</v>
      </c>
      <c r="R61" s="4"/>
      <c r="S61" s="4"/>
    </row>
    <row r="62" spans="1:19" ht="43.5" customHeight="1" thickBot="1" x14ac:dyDescent="0.35">
      <c r="A62" s="24" t="s">
        <v>12</v>
      </c>
      <c r="B62" s="30">
        <f>SUM(B8:B56)</f>
        <v>20811209.749999996</v>
      </c>
      <c r="C62" s="31">
        <f>SUM(C8:C56)</f>
        <v>56880103.849999994</v>
      </c>
      <c r="D62" s="32">
        <f>SUM(D8:D56)</f>
        <v>1028050</v>
      </c>
      <c r="E62" s="32">
        <f>SUM(E8:E61)</f>
        <v>750000</v>
      </c>
      <c r="F62" s="32">
        <f t="shared" ref="F62:P62" si="2">SUM(F8:F61)</f>
        <v>5873747.620000001</v>
      </c>
      <c r="G62" s="32">
        <f t="shared" si="2"/>
        <v>249005.87999999995</v>
      </c>
      <c r="H62" s="32">
        <f t="shared" si="2"/>
        <v>4709523.6199999982</v>
      </c>
      <c r="I62" s="32">
        <f t="shared" si="2"/>
        <v>0</v>
      </c>
      <c r="J62" s="32">
        <f t="shared" si="2"/>
        <v>0</v>
      </c>
      <c r="K62" s="32">
        <f t="shared" si="2"/>
        <v>469223.52999999997</v>
      </c>
      <c r="L62" s="32">
        <f t="shared" si="2"/>
        <v>0</v>
      </c>
      <c r="M62" s="32">
        <f t="shared" si="2"/>
        <v>0</v>
      </c>
      <c r="N62" s="32">
        <f t="shared" si="2"/>
        <v>3239932.8900000006</v>
      </c>
      <c r="O62" s="32">
        <f t="shared" si="2"/>
        <v>727621.66999999981</v>
      </c>
      <c r="P62" s="32">
        <f t="shared" si="2"/>
        <v>112821.55000000003</v>
      </c>
      <c r="Q62" s="30">
        <f>SUM(Q8:Q61)</f>
        <v>97111315.49000001</v>
      </c>
      <c r="R62" s="4"/>
      <c r="S62" s="4"/>
    </row>
    <row r="63" spans="1:19" ht="9" customHeight="1" x14ac:dyDescent="0.3"/>
    <row r="64" spans="1:19" hidden="1" x14ac:dyDescent="0.3"/>
    <row r="65" spans="2:3" x14ac:dyDescent="0.3">
      <c r="C65" s="5"/>
    </row>
    <row r="67" spans="2:3" x14ac:dyDescent="0.3">
      <c r="B67" s="4"/>
    </row>
  </sheetData>
  <mergeCells count="8">
    <mergeCell ref="Q5:Q6"/>
    <mergeCell ref="A3:Q3"/>
    <mergeCell ref="A5:A7"/>
    <mergeCell ref="B5:D5"/>
    <mergeCell ref="E5:F5"/>
    <mergeCell ref="N5:P5"/>
    <mergeCell ref="H5:I5"/>
    <mergeCell ref="A4:Q4"/>
  </mergeCells>
  <printOptions horizontalCentered="1"/>
  <pageMargins left="0.11811023622047245" right="0.11811023622047245" top="0.15748031496062992" bottom="7.874015748031496E-2" header="0.31496062992125984" footer="0.31496062992125984"/>
  <pageSetup paperSize="14" scale="43" orientation="landscape" r:id="rId1"/>
  <ignoredErrors>
    <ignoredError sqref="Q32:Q56 Q8 Q9:Q25 Q26:Q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Ana Gricelda Mazariegos González</cp:lastModifiedBy>
  <cp:lastPrinted>2024-02-22T17:41:29Z</cp:lastPrinted>
  <dcterms:created xsi:type="dcterms:W3CDTF">2020-03-30T04:48:23Z</dcterms:created>
  <dcterms:modified xsi:type="dcterms:W3CDTF">2024-06-28T17:35:14Z</dcterms:modified>
</cp:coreProperties>
</file>